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5.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gallen-c\Documents\DOCUMENTS CELINE\M1 EAM admin\maquette\maquette 2022-2027\"/>
    </mc:Choice>
  </mc:AlternateContent>
  <xr:revisionPtr revIDLastSave="0" documentId="13_ncr:1_{2291604E-BB69-4FB1-B09C-6626ECBF75A1}" xr6:coauthVersionLast="47" xr6:coauthVersionMax="47" xr10:uidLastSave="{00000000-0000-0000-0000-000000000000}"/>
  <bookViews>
    <workbookView xWindow="-110" yWindow="-110" windowWidth="19420" windowHeight="11500" xr2:uid="{00000000-000D-0000-FFFF-FFFF00000000}"/>
  </bookViews>
  <sheets>
    <sheet name="8163 - M1 EAM" sheetId="7" r:id="rId1"/>
  </sheets>
  <definedNames>
    <definedName name="Droit_et_Sciences_politiqu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57" i="7" l="1"/>
  <c r="O57" i="7"/>
  <c r="G57" i="7"/>
  <c r="E57" i="7"/>
  <c r="U56" i="7"/>
  <c r="P56" i="7"/>
  <c r="AB55" i="7"/>
  <c r="AC55" i="7" s="1"/>
  <c r="Y55" i="7"/>
  <c r="O55" i="7"/>
  <c r="AA54" i="7"/>
  <c r="O54" i="7"/>
  <c r="AC53" i="7"/>
  <c r="AB53" i="7"/>
  <c r="Y53" i="7"/>
  <c r="O53" i="7"/>
  <c r="AB50" i="7"/>
  <c r="Y50" i="7"/>
  <c r="Y56" i="7" s="1"/>
  <c r="T50" i="7"/>
  <c r="O50" i="7"/>
  <c r="AB49" i="7"/>
  <c r="AA49" i="7"/>
  <c r="AC49" i="7" s="1"/>
  <c r="T49" i="7"/>
  <c r="O49" i="7"/>
  <c r="AC48" i="7"/>
  <c r="AB48" i="7"/>
  <c r="AA48" i="7"/>
  <c r="T48" i="7"/>
  <c r="O48" i="7"/>
  <c r="AB45" i="7"/>
  <c r="AA45" i="7"/>
  <c r="Y45" i="7"/>
  <c r="T45" i="7"/>
  <c r="O45" i="7"/>
  <c r="AB44" i="7"/>
  <c r="AA44" i="7"/>
  <c r="AC44" i="7" s="1"/>
  <c r="Y44" i="7"/>
  <c r="T44" i="7"/>
  <c r="O44" i="7"/>
  <c r="AB43" i="7"/>
  <c r="AA43" i="7"/>
  <c r="Y43" i="7"/>
  <c r="T43" i="7"/>
  <c r="O43" i="7"/>
  <c r="AB42" i="7"/>
  <c r="AA42" i="7"/>
  <c r="AC42" i="7" s="1"/>
  <c r="Y42" i="7"/>
  <c r="T42" i="7"/>
  <c r="T56" i="7" s="1"/>
  <c r="O42" i="7"/>
  <c r="AB39" i="7"/>
  <c r="AA39" i="7"/>
  <c r="Y39" i="7"/>
  <c r="O39" i="7"/>
  <c r="AC38" i="7"/>
  <c r="AB38" i="7"/>
  <c r="AA38" i="7"/>
  <c r="Y38" i="7"/>
  <c r="T38" i="7"/>
  <c r="O38" i="7"/>
  <c r="U35" i="7"/>
  <c r="U57" i="7" s="1"/>
  <c r="T35" i="7"/>
  <c r="T57" i="7" s="1"/>
  <c r="AA59" i="7" s="1"/>
  <c r="P35" i="7"/>
  <c r="AC34" i="7"/>
  <c r="AB34" i="7"/>
  <c r="AA34" i="7"/>
  <c r="Y34" i="7"/>
  <c r="T34" i="7"/>
  <c r="O34" i="7"/>
  <c r="AB33" i="7"/>
  <c r="Y33" i="7"/>
  <c r="AA33" i="7" s="1"/>
  <c r="O33" i="7"/>
  <c r="AB32" i="7"/>
  <c r="AC32" i="7" s="1"/>
  <c r="AA32" i="7"/>
  <c r="Y32" i="7"/>
  <c r="O32" i="7"/>
  <c r="AB31" i="7"/>
  <c r="Y31" i="7"/>
  <c r="AA31" i="7" s="1"/>
  <c r="AC31" i="7" s="1"/>
  <c r="O31" i="7"/>
  <c r="AB28" i="7"/>
  <c r="Y28" i="7"/>
  <c r="AA28" i="7" s="1"/>
  <c r="T28" i="7"/>
  <c r="O28" i="7"/>
  <c r="AC27" i="7"/>
  <c r="AB27" i="7"/>
  <c r="AA27" i="7"/>
  <c r="Y27" i="7"/>
  <c r="T27" i="7"/>
  <c r="O27" i="7"/>
  <c r="AB26" i="7"/>
  <c r="Y26" i="7"/>
  <c r="AA26" i="7" s="1"/>
  <c r="T26" i="7"/>
  <c r="O26" i="7"/>
  <c r="AC23" i="7"/>
  <c r="AB23" i="7"/>
  <c r="AA23" i="7"/>
  <c r="Y23" i="7"/>
  <c r="T23" i="7"/>
  <c r="O23" i="7"/>
  <c r="AB22" i="7"/>
  <c r="Y22" i="7"/>
  <c r="Y35" i="7" s="1"/>
  <c r="Y57" i="7" s="1"/>
  <c r="O22" i="7"/>
  <c r="AC21" i="7"/>
  <c r="AB21" i="7"/>
  <c r="AA21" i="7"/>
  <c r="Y21" i="7"/>
  <c r="T21" i="7"/>
  <c r="O21" i="7"/>
  <c r="AB20" i="7"/>
  <c r="AA20" i="7"/>
  <c r="Y20" i="7"/>
  <c r="O20" i="7"/>
  <c r="AC26" i="7" l="1"/>
  <c r="AA56" i="7"/>
  <c r="AC28" i="7"/>
  <c r="AA22" i="7"/>
  <c r="AC22" i="7" s="1"/>
  <c r="AC33" i="7"/>
  <c r="AA35" i="7"/>
  <c r="AA57" i="7" s="1"/>
  <c r="AA58" i="7" s="1"/>
  <c r="AC20" i="7"/>
  <c r="AC45" i="7"/>
  <c r="AC43" i="7"/>
  <c r="AC39" i="7"/>
  <c r="AA50" i="7"/>
  <c r="AC5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tc={00BC002A-00C2-4DC6-B28D-00CF00C200B5}</author>
    <author>tc={001B0064-000F-4144-9232-00FB00CF00CA}</author>
    <author>tc={E11E88EB-A937-D432-8061-68944AFB9BCA}</author>
  </authors>
  <commentList>
    <comment ref="F15" authorId="0" shapeId="0" xr:uid="{00BC002A-00C2-4DC6-B28D-00CF00C200B5}">
      <text>
        <r>
          <rPr>
            <b/>
            <sz val="9"/>
            <rFont val="Tahoma"/>
          </rPr>
          <t>Utilisateur:</t>
        </r>
        <r>
          <rPr>
            <sz val="9"/>
            <rFont val="Tahoma"/>
          </rPr>
          <t xml:space="preserve">
Concernant la Caractérisation de l'UE, cette information permettra, à l'avenir, de faciliter la modularité de nos formations. En effet, dans l'objectif de proposer aux étudiants au sein des maquettes un choix d'UE complémentaires dans des domaines bien identifiés, il est nécessaire de les "tagger" le plus tôt possible.
</t>
        </r>
      </text>
    </comment>
    <comment ref="AB15" authorId="1" shapeId="0" xr:uid="{001B0064-000F-4144-9232-00FB00CF00CA}">
      <text>
        <r>
          <rPr>
            <b/>
            <sz val="9"/>
            <rFont val="Tahoma"/>
          </rPr>
          <t>Utilisateur:</t>
        </r>
        <r>
          <rPr>
            <sz val="9"/>
            <rFont val="Tahoma"/>
          </rPr>
          <t xml:space="preserve">
 Le temps total d'apprentissage maximal de l'étudiant ainsi que le temps de travail encadré et le travail en autonomie ont été ajoutés afin que les responsables pédagogiques fassent la part entre le nombre d'ECTS de l'UE, le nombre d'heures dispensées et le travail complémentaire demandé à l'étudiant pour atteindre l'objectif.
</t>
        </r>
      </text>
    </comment>
    <comment ref="AM33" authorId="2" shapeId="0" xr:uid="{E11E88EB-A937-D432-8061-68944AFB9BCA}">
      <text>
        <r>
          <rPr>
            <b/>
            <sz val="9"/>
            <rFont val="Tahoma"/>
          </rPr>
          <t>lelorec-e:</t>
        </r>
        <r>
          <rPr>
            <sz val="9"/>
            <rFont val="Tahoma"/>
          </rPr>
          <t xml:space="preserve">
Pour les Gesco, j'ai harmonisé en mettant un examen de deuxième session AU CAS OU conformément à la décision du conseil sur l'harmonisation des MCC des cours de langue. Rien à perdre en ajoutant un examen de seconde session au cas où
</t>
        </r>
      </text>
    </comment>
  </commentList>
</comments>
</file>

<file path=xl/sharedStrings.xml><?xml version="1.0" encoding="utf-8"?>
<sst xmlns="http://schemas.openxmlformats.org/spreadsheetml/2006/main" count="401" uniqueCount="227">
  <si>
    <t>Stratégie</t>
  </si>
  <si>
    <t>AMSMSX2E11</t>
  </si>
  <si>
    <t>Droit fiscal</t>
  </si>
  <si>
    <t>AMSMVX2E31</t>
  </si>
  <si>
    <t>AMSMVX2E32</t>
  </si>
  <si>
    <t>AMSMVX2E33</t>
  </si>
  <si>
    <t>Communication visuelle</t>
  </si>
  <si>
    <t>AMSMVN2E63</t>
  </si>
  <si>
    <t>Conférences et ateliers professionnels</t>
  </si>
  <si>
    <t>AMSMVN1E14</t>
  </si>
  <si>
    <t>Business Plan</t>
  </si>
  <si>
    <t>AMSMVN2E64</t>
  </si>
  <si>
    <t>Stage</t>
  </si>
  <si>
    <t>Négociation commerciale</t>
  </si>
  <si>
    <t>Maquette de formation</t>
  </si>
  <si>
    <t>Modalités de contrôle des connaissances et des compétences</t>
  </si>
  <si>
    <t>Semestre</t>
  </si>
  <si>
    <r>
      <t xml:space="preserve">Code UE
</t>
    </r>
    <r>
      <rPr>
        <b/>
        <sz val="8"/>
        <color theme="0"/>
        <rFont val="Source Sans Pro"/>
      </rPr>
      <t>1- Existant : code à saisir
2- ou merci de préciser à créer, quand nouvel enseignement</t>
    </r>
  </si>
  <si>
    <r>
      <t xml:space="preserve">TYPE D'UE
</t>
    </r>
    <r>
      <rPr>
        <b/>
        <sz val="8"/>
        <color theme="0"/>
        <rFont val="Source Sans Pro"/>
      </rPr>
      <t>Préciser :
UE obligatoire (sans choix) 
ou UE au choix : indiquer le nombre de choix / total choix</t>
    </r>
  </si>
  <si>
    <t>TITRE DE L'UE</t>
  </si>
  <si>
    <t>Coef UE</t>
  </si>
  <si>
    <r>
      <t xml:space="preserve">TAG de l'UE </t>
    </r>
    <r>
      <rPr>
        <sz val="10"/>
        <color theme="0"/>
        <rFont val="Source Sans Pro"/>
      </rPr>
      <t>(menu déroulant)</t>
    </r>
  </si>
  <si>
    <r>
      <t xml:space="preserve">ECTS (UE)
1 ECTS = 25-30h  </t>
    </r>
    <r>
      <rPr>
        <i/>
        <sz val="10"/>
        <color theme="0"/>
        <rFont val="Source Sans Pro"/>
      </rPr>
      <t>(volume total de travail attendu de l'étudiant)</t>
    </r>
  </si>
  <si>
    <t>ECTS ouverts aux ERASMUS (EC)</t>
  </si>
  <si>
    <r>
      <t xml:space="preserve">Code EC
</t>
    </r>
    <r>
      <rPr>
        <b/>
        <sz val="8"/>
        <color theme="0"/>
        <rFont val="Source Sans Pro"/>
      </rPr>
      <t>1- Existant : code à saisir
2- ou merci de préciser à créer, quand nouvel enseignement</t>
    </r>
  </si>
  <si>
    <r>
      <t xml:space="preserve">TYPE D'EC
</t>
    </r>
    <r>
      <rPr>
        <b/>
        <sz val="8"/>
        <color theme="0"/>
        <rFont val="Source Sans Pro"/>
      </rPr>
      <t>Préciser :
EC obligatoire (sans choix)
ou EC au choix : indiquer le nombre de choix / total choix</t>
    </r>
  </si>
  <si>
    <t>TITRE DE L'EC</t>
  </si>
  <si>
    <r>
      <t xml:space="preserve">Lanque d'enseignement </t>
    </r>
    <r>
      <rPr>
        <sz val="10"/>
        <color theme="0"/>
        <rFont val="Source Sans Pro"/>
      </rPr>
      <t>(menu déroulant)</t>
    </r>
  </si>
  <si>
    <t>MUTUALISATION</t>
  </si>
  <si>
    <t xml:space="preserve">Si Oui, préciser la.es formation.s concernées (mention/parcours/année/semestre) </t>
  </si>
  <si>
    <t>Coef EC</t>
  </si>
  <si>
    <t>CM Présence (P)</t>
  </si>
  <si>
    <t>CM Distanciel synchrone (DS)</t>
  </si>
  <si>
    <t>CM Distanciel asynchrone (DA)</t>
  </si>
  <si>
    <t>Nbre de groupe CM (250 étu.)</t>
  </si>
  <si>
    <t>Calcul charges d'enseignements CM</t>
  </si>
  <si>
    <t>TD Présence (P)</t>
  </si>
  <si>
    <t>TD Distanciel synchrone (DS)</t>
  </si>
  <si>
    <t>TD Distanciel asynchrone (DA)</t>
  </si>
  <si>
    <t>Nbre de groupe TD maximum (36 étu.)</t>
  </si>
  <si>
    <t>Calcul charges d'enseignements TD</t>
  </si>
  <si>
    <t>Caractérisation de l'UE (ou de l'EC)</t>
  </si>
  <si>
    <r>
      <t xml:space="preserve">Total des heures face à l'étudiant </t>
    </r>
    <r>
      <rPr>
        <i/>
        <sz val="10"/>
        <color theme="0"/>
        <rFont val="Source Sans Pro"/>
      </rPr>
      <t>( =Temps travail encadré)</t>
    </r>
  </si>
  <si>
    <r>
      <t xml:space="preserve">Temps total d'apprentissage maximal
Cours + Evaluations + travail en autonomie
</t>
    </r>
    <r>
      <rPr>
        <i/>
        <sz val="10"/>
        <color theme="0"/>
        <rFont val="Source Sans Pro"/>
      </rPr>
      <t>(ECTS x 30)</t>
    </r>
  </si>
  <si>
    <t>Intervenant</t>
  </si>
  <si>
    <t>Lorsque le contrôle continu n'est pas intégral</t>
  </si>
  <si>
    <t>Contrôle continu</t>
  </si>
  <si>
    <t>Examen terminal</t>
  </si>
  <si>
    <t>Dispensés d'assiduité</t>
  </si>
  <si>
    <t>2nde session</t>
  </si>
  <si>
    <t>Nom</t>
  </si>
  <si>
    <t>Prénom</t>
  </si>
  <si>
    <t>CV</t>
  </si>
  <si>
    <t>Grade</t>
  </si>
  <si>
    <t>Indiquer :  Nbre d'évaluation (mini. 2), nature (oral, qcm, devoir surveillé …) et durée des épreuves</t>
  </si>
  <si>
    <t>Indiquer : Nature (oral, qcm, devoir surveillé …) et durée de l'épreuve</t>
  </si>
  <si>
    <t>SEMESTRE 1</t>
  </si>
  <si>
    <t>DISCIPLINAIRES</t>
  </si>
  <si>
    <t>Obligatoire</t>
  </si>
  <si>
    <t>Non</t>
  </si>
  <si>
    <t>Français 100%</t>
  </si>
  <si>
    <t>Ecrit 2h</t>
  </si>
  <si>
    <t>Gonzalez-Hemon</t>
  </si>
  <si>
    <t>Georgina</t>
  </si>
  <si>
    <t>SEMESTRE 2</t>
  </si>
  <si>
    <t>Dossier</t>
  </si>
  <si>
    <t>Composante :</t>
  </si>
  <si>
    <t>Responsables de la mention :</t>
  </si>
  <si>
    <t>Mention :</t>
  </si>
  <si>
    <t>Parcours :</t>
  </si>
  <si>
    <t>Niveau :</t>
  </si>
  <si>
    <t>Année :</t>
  </si>
  <si>
    <t>Année universitaire</t>
  </si>
  <si>
    <t>2023-2027</t>
  </si>
  <si>
    <t>Travail en autonomie</t>
  </si>
  <si>
    <t>Informations complémentaires</t>
  </si>
  <si>
    <t>Contrôle continu intégral</t>
  </si>
  <si>
    <t>IAE Nantes - Économie et management</t>
  </si>
  <si>
    <t>Master</t>
  </si>
  <si>
    <t>1ère année</t>
  </si>
  <si>
    <t>TAG 4 Disciplinaire</t>
  </si>
  <si>
    <t>Présentiel</t>
  </si>
  <si>
    <t>Oui</t>
  </si>
  <si>
    <t>Journé</t>
  </si>
  <si>
    <t>Hélène</t>
  </si>
  <si>
    <t>TAG 1 Professionalisé</t>
  </si>
  <si>
    <t>Laurent</t>
  </si>
  <si>
    <t>Céline GALLEN</t>
  </si>
  <si>
    <t>Marketing, Vente</t>
  </si>
  <si>
    <t>Etudes et Actions Marketing</t>
  </si>
  <si>
    <t>TRANSVERSALES</t>
  </si>
  <si>
    <t>AMSMVN1U10</t>
  </si>
  <si>
    <t>U.E.1 Management transversal 1</t>
  </si>
  <si>
    <t>Note plancher requise à 8/20 pour valider l'U.E.</t>
  </si>
  <si>
    <t>AMSGHX1E11</t>
  </si>
  <si>
    <t>oui</t>
  </si>
  <si>
    <r>
      <rPr>
        <sz val="11"/>
        <color theme="1"/>
        <rFont val="Source Sans Pro"/>
      </rPr>
      <t xml:space="preserve">M1 MRH et M1 MSI / S1 / </t>
    </r>
    <r>
      <rPr>
        <b/>
        <sz val="11"/>
        <color rgb="FF00B050"/>
        <rFont val="Source Sans Pro"/>
      </rPr>
      <t>Financé par M1 SI</t>
    </r>
  </si>
  <si>
    <t>Coudeville</t>
  </si>
  <si>
    <t>Calypso</t>
  </si>
  <si>
    <t>Ecrit 2h (coef 2)</t>
  </si>
  <si>
    <t>AMSMVX1E13</t>
  </si>
  <si>
    <t>TAG 3 Défis sociétaux</t>
  </si>
  <si>
    <t>Management de la Qualité et des Risques</t>
  </si>
  <si>
    <t>M1 MRH et M1 MSI / S1 / Financé par M1 EAM</t>
  </si>
  <si>
    <t xml:space="preserve">CC écrit 35 min. au total (coeff 1) </t>
  </si>
  <si>
    <t>Ecrit 2h (coeff 2)</t>
  </si>
  <si>
    <r>
      <rPr>
        <sz val="11"/>
        <color theme="1"/>
        <rFont val="Source Sans Pro"/>
      </rPr>
      <t xml:space="preserve">Ecrit 2h </t>
    </r>
    <r>
      <rPr>
        <sz val="11"/>
        <color indexed="2"/>
        <rFont val="Source Sans Pro"/>
      </rPr>
      <t>+ report CC</t>
    </r>
  </si>
  <si>
    <t>AMSGHX1E21</t>
  </si>
  <si>
    <t>Fondamentaux des Ressources Humaines</t>
  </si>
  <si>
    <r>
      <rPr>
        <sz val="11"/>
        <color theme="1"/>
        <rFont val="Source Sans Pro"/>
      </rPr>
      <t xml:space="preserve">M1 MRH et M1 MSI / S1 / </t>
    </r>
    <r>
      <rPr>
        <b/>
        <sz val="11"/>
        <color rgb="FF00B050"/>
        <rFont val="Source Sans Pro"/>
      </rPr>
      <t>Financé par M1 RH</t>
    </r>
  </si>
  <si>
    <t>Grimand
Detchessahar
Cucharero-Atienza</t>
  </si>
  <si>
    <t>Amaury
Mathieu
Paula</t>
  </si>
  <si>
    <t>Etude de cas en groupe (écrit et exposé oral 45 min) (coeff. 1)</t>
  </si>
  <si>
    <t>Baytok</t>
  </si>
  <si>
    <t>Hazal</t>
  </si>
  <si>
    <t>CC écrit et oral</t>
  </si>
  <si>
    <t>Report CC</t>
  </si>
  <si>
    <t>AMSMVN1U20</t>
  </si>
  <si>
    <t>U.E. 2 Marketing 1</t>
  </si>
  <si>
    <t>Note plancher requise à 10/20 pour valider l'U.E.</t>
  </si>
  <si>
    <t>AMSMVN1E21</t>
  </si>
  <si>
    <t>non</t>
  </si>
  <si>
    <t>Marketing des études</t>
  </si>
  <si>
    <t>Vrignon</t>
  </si>
  <si>
    <t>Emmanuelle</t>
  </si>
  <si>
    <t>Ecrit 1h30</t>
  </si>
  <si>
    <t>AMSMVN1E22</t>
  </si>
  <si>
    <t>Traitement d'enquêtes quantitatives</t>
  </si>
  <si>
    <t>Martin</t>
  </si>
  <si>
    <t>Clément</t>
  </si>
  <si>
    <t>AMSMVN1E23</t>
  </si>
  <si>
    <t>Marketing digital</t>
  </si>
  <si>
    <t>Participation, oral 15 min. et dossier à rendre</t>
  </si>
  <si>
    <t>AMSMVN1U50</t>
  </si>
  <si>
    <t>U.E.3 Communiquer et Manager 1</t>
  </si>
  <si>
    <t>AMSMVN1E51</t>
  </si>
  <si>
    <t>Informatique</t>
  </si>
  <si>
    <t>Jacob</t>
  </si>
  <si>
    <t>CC écrit</t>
  </si>
  <si>
    <t xml:space="preserve">report CC </t>
  </si>
  <si>
    <t>AMSMVN1E52</t>
  </si>
  <si>
    <t>TAG 2 International</t>
  </si>
  <si>
    <t>Business English</t>
  </si>
  <si>
    <t>Anglais 100%</t>
  </si>
  <si>
    <t>Collister</t>
  </si>
  <si>
    <t>Jack</t>
  </si>
  <si>
    <t>ALGEGE1EC2 (allemand)
AMSMSX1E54 (espagnol)
ALGEGE1EC3 (chinois)</t>
  </si>
  <si>
    <t>Obligatoire avec choix</t>
  </si>
  <si>
    <t>LV2 Espagnol / Allemand / Chinois</t>
  </si>
  <si>
    <t>Autre langue étrangère 100%</t>
  </si>
  <si>
    <t>Mutualisé entre les trois masters RH, SI et EAM</t>
  </si>
  <si>
    <t>Zieroth
Correro
Li Dai</t>
  </si>
  <si>
    <t>Annette
Cristina
Jie</t>
  </si>
  <si>
    <t>CC</t>
  </si>
  <si>
    <t>Examen</t>
  </si>
  <si>
    <t>AMSMSX1E56</t>
  </si>
  <si>
    <t>Comportements professionnels</t>
  </si>
  <si>
    <t>Taveau
Cosson</t>
  </si>
  <si>
    <t>François
Gwendal</t>
  </si>
  <si>
    <t>CC oral</t>
  </si>
  <si>
    <t>Total S1</t>
  </si>
  <si>
    <t>AMSMVN2U10</t>
  </si>
  <si>
    <t>U.E. 4 Management transversal 2</t>
  </si>
  <si>
    <t>Diraison
Cadiot</t>
  </si>
  <si>
    <t>Bernard
Pascal</t>
  </si>
  <si>
    <t>CC écrit 1h15 au total (coeff 1,5)</t>
  </si>
  <si>
    <t>Ecrit 2h (coef. 1,5)</t>
  </si>
  <si>
    <r>
      <rPr>
        <sz val="11"/>
        <color theme="1"/>
        <rFont val="Source Sans Pro"/>
      </rPr>
      <t>Ecrit 2h</t>
    </r>
    <r>
      <rPr>
        <sz val="11"/>
        <color theme="5"/>
        <rFont val="Source Sans Pro"/>
      </rPr>
      <t xml:space="preserve"> (note de CC non reportée)</t>
    </r>
  </si>
  <si>
    <t>AMSMSX2E12</t>
  </si>
  <si>
    <t>Initiation recherche et conseil en management</t>
  </si>
  <si>
    <r>
      <rPr>
        <sz val="11"/>
        <color theme="1"/>
        <rFont val="Source Sans Pro"/>
      </rPr>
      <t xml:space="preserve">M1 MRH et M1 MSI / S2 / </t>
    </r>
    <r>
      <rPr>
        <b/>
        <sz val="11"/>
        <color rgb="FF00B050"/>
        <rFont val="Source Sans Pro"/>
      </rPr>
      <t>Financé par M1 SI</t>
    </r>
  </si>
  <si>
    <t>Grimand
Thenoz
Gonzalez-Hemon</t>
  </si>
  <si>
    <t>Amaury
Etienne
Georgina</t>
  </si>
  <si>
    <t>AMSMVN2U20</t>
  </si>
  <si>
    <t>U.E.5 Marketing 2</t>
  </si>
  <si>
    <t>AMSMVN2E21</t>
  </si>
  <si>
    <t>Comportement du consommateur</t>
  </si>
  <si>
    <t>Gallen</t>
  </si>
  <si>
    <t>Céline</t>
  </si>
  <si>
    <t>Exposé 20 min. + QCM 30 min. (coeff. 2)</t>
  </si>
  <si>
    <t>Ecrit 2h (coeff 3)</t>
  </si>
  <si>
    <r>
      <rPr>
        <sz val="11"/>
        <color theme="1"/>
        <rFont val="Source Sans Pro"/>
      </rPr>
      <t xml:space="preserve">Ecrit 2h coef 5 </t>
    </r>
    <r>
      <rPr>
        <sz val="11"/>
        <color theme="5"/>
        <rFont val="Source Sans Pro"/>
      </rPr>
      <t>(note de CC non reportée)</t>
    </r>
  </si>
  <si>
    <t>AMSMVN2E22</t>
  </si>
  <si>
    <t>Marketing BtoB</t>
  </si>
  <si>
    <t>Roulleau</t>
  </si>
  <si>
    <t>Florentin</t>
  </si>
  <si>
    <t>AMSMVN2E23</t>
  </si>
  <si>
    <t>Marketing responsable</t>
  </si>
  <si>
    <t>Raimond</t>
  </si>
  <si>
    <t>Solenne</t>
  </si>
  <si>
    <t>Ecrit / oral (soutenance 15 min sur une étude de cas)</t>
  </si>
  <si>
    <t>AMSMVN2E24</t>
  </si>
  <si>
    <t>Marketing relationnel</t>
  </si>
  <si>
    <t>Ducret</t>
  </si>
  <si>
    <t>Bénédicte</t>
  </si>
  <si>
    <t>Ecrit 2h + note de participation</t>
  </si>
  <si>
    <t>AMSMVN2U30</t>
  </si>
  <si>
    <t>U.E.6 Communiquer et Manager 2</t>
  </si>
  <si>
    <t>Data Visualisation</t>
  </si>
  <si>
    <t>Coro</t>
  </si>
  <si>
    <t>Rossana</t>
  </si>
  <si>
    <t>Hervouet</t>
  </si>
  <si>
    <t>Charles</t>
  </si>
  <si>
    <t>Grolleau</t>
  </si>
  <si>
    <t>Olivier</t>
  </si>
  <si>
    <t>AMSMVN2U40</t>
  </si>
  <si>
    <t>U.E.7 Mise en situation professionnelle</t>
  </si>
  <si>
    <t>Note plancher requise à 10/20 pour valider l'U.E. Stage 14 semaines min.- 5 mois max.</t>
  </si>
  <si>
    <t>AMSMVN2E61</t>
  </si>
  <si>
    <t>Projet tutoré</t>
  </si>
  <si>
    <t>Présentiel-hybride</t>
  </si>
  <si>
    <t>Note plancher à 10/20 pour l'EC</t>
  </si>
  <si>
    <t>Dossier et soutenance orale de 20 min coef 6</t>
  </si>
  <si>
    <t>Boscolo
Ouisse
Grolleau
Crouvisier
Hug
Bansard
Comment</t>
  </si>
  <si>
    <t>Romane
Alexandra
Olivier
Bilitis
Chloé
Marine</t>
  </si>
  <si>
    <t>Non évalué. Validation = Présence</t>
  </si>
  <si>
    <t>Gallen
Vrignon
Georgina</t>
  </si>
  <si>
    <t>Céline
Emmanuelle
Georgina</t>
  </si>
  <si>
    <t>Mémoire et soutenance orale de 20 min coef 6</t>
  </si>
  <si>
    <t>Total S1 + S2</t>
  </si>
  <si>
    <t>heures présentiel étudiant</t>
  </si>
  <si>
    <t>coût formation H. EqTD</t>
  </si>
  <si>
    <r>
      <rPr>
        <b/>
        <u/>
        <sz val="14"/>
        <rFont val="Calibri"/>
      </rPr>
      <t>PRESENCE :</t>
    </r>
    <r>
      <rPr>
        <b/>
        <sz val="14"/>
        <rFont val="Calibri"/>
      </rPr>
      <t xml:space="preserve"> 
 L'assiduité en cours et en TD est OBLIGATOIRE (3 absences non-justifiées auront pour conséquence une note égale à 0/20 en contrôle continu). En cas d'absence, il faudra fournir un justificatif à l'enseignant et à l'assistante administrative. 
</t>
    </r>
  </si>
  <si>
    <r>
      <rPr>
        <b/>
        <u/>
        <sz val="14"/>
        <rFont val="Calibri"/>
      </rPr>
      <t xml:space="preserve">Modalités de compensation et seuils : </t>
    </r>
    <r>
      <rPr>
        <b/>
        <sz val="14"/>
        <rFont val="Calibri"/>
      </rPr>
      <t xml:space="preserve">
Les UE peuvent se compenser à condition de respecter les seuils de compensation suivants :
 - Une note plancher à 8/20 sur toutes les UE.
 - Une note plancher à 10/20 aux modules de spécialisation (UE Marketing 1 et 2)
</t>
    </r>
    <r>
      <rPr>
        <sz val="14"/>
        <rFont val="Calibri"/>
      </rPr>
      <t xml:space="preserve">
</t>
    </r>
    <r>
      <rPr>
        <sz val="14"/>
        <color theme="1"/>
        <rFont val="Calibri"/>
      </rPr>
      <t xml:space="preserve">Une note plancher à 10/20 </t>
    </r>
    <r>
      <rPr>
        <sz val="14"/>
        <color theme="9"/>
        <rFont val="Calibri"/>
      </rPr>
      <t>pour les EC</t>
    </r>
    <r>
      <rPr>
        <sz val="14"/>
        <color theme="1"/>
        <rFont val="Calibri"/>
      </rPr>
      <t xml:space="preserve"> Projet tutoré et pour le stage (nous rappelons que le stage de 14 semaines est obligatoire. En cas d’absence de stage, le diplôme de Master 1 ne sera pas délivré).</t>
    </r>
    <r>
      <rPr>
        <b/>
        <sz val="14"/>
        <rFont val="Calibri"/>
      </rPr>
      <t xml:space="preserve">
</t>
    </r>
  </si>
  <si>
    <r>
      <rPr>
        <b/>
        <u/>
        <sz val="14"/>
        <rFont val="Calibri"/>
      </rPr>
      <t>RATTRAPAGE 2nd session d'examen :</t>
    </r>
    <r>
      <rPr>
        <b/>
        <sz val="14"/>
        <rFont val="Calibri"/>
      </rPr>
      <t xml:space="preserve">
En cas d’absence ou d’échec à la session de contrôle des connaissances et des aptitudes du premier semestre ou à celle du second semestre, l’étudiant.e est autorisé.e à passer les épreuves de la session de rattrapage. Pour cela, il.elle devra s’inscrire auprès de son secrétariat pédagogique.
Si la note de session 2 est inférieure à celle de session 1, la note de session 1 prévaut.
Lorsqu’une matière à la session initiale est sous forme de contrôle continu, en cas d'absence de l’étudiant, celui-ci peut repasser cette matière si son absence est assortie d'un justificatif et si l'enseignant le juge nécessaire. Une partie de son coefficient sera affectée à l’examen final de la session de rattrapage.</t>
    </r>
  </si>
  <si>
    <r>
      <rPr>
        <b/>
        <u/>
        <sz val="14"/>
        <rFont val="Calibri"/>
      </rPr>
      <t>REDOUBLEMENT : </t>
    </r>
    <r>
      <rPr>
        <b/>
        <sz val="14"/>
        <rFont val="Calibri"/>
      </rPr>
      <t xml:space="preserve">
Le jury se prononcera souverainement sur la possibilité ou non de redoubler pour les filières sélectives et pour celles dont l’effectif est limité conformément au dossier d’accréditation. La décision du jury apparaît sur le relevé de notes par la mention « non admis à redoubler ».
Au sein d’un parcours de formation, les UE sont définitivement acquises en cas de redoublement et capitalisables dès lorsque l’étudiant.e y a obtenu la moyenne. Une UE est obtenue si la moyenne est supérieure ou égale à 10/20, une UE acquise ne peut être repassée.</t>
    </r>
  </si>
  <si>
    <r>
      <t xml:space="preserve">Note plancher requise à </t>
    </r>
    <r>
      <rPr>
        <sz val="11"/>
        <color theme="9"/>
        <rFont val="Source Sans Pro"/>
      </rPr>
      <t>08/20</t>
    </r>
    <r>
      <rPr>
        <sz val="11"/>
        <color theme="1"/>
        <rFont val="Source Sans Pro"/>
      </rPr>
      <t xml:space="preserve"> pour valider l'U.E.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</si>
</sst>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Neue Haas Grotesk Text Pro"/>
      <scheme val="minor"/>
    </font>
    <font>
      <sz val="11"/>
      <color rgb="FF006100"/>
      <name val="Neue Haas Grotesk Text Pro"/>
      <scheme val="minor"/>
    </font>
    <font>
      <sz val="11"/>
      <color theme="1"/>
      <name val="Source Sans Pro"/>
    </font>
    <font>
      <sz val="11"/>
      <name val="Source Sans Pro"/>
    </font>
    <font>
      <b/>
      <sz val="11"/>
      <name val="Source Sans Pro"/>
    </font>
    <font>
      <b/>
      <sz val="11"/>
      <color theme="1"/>
      <name val="Source Sans Pro"/>
    </font>
    <font>
      <b/>
      <sz val="14"/>
      <color theme="0"/>
      <name val="Source Sans Pro"/>
    </font>
    <font>
      <b/>
      <i/>
      <sz val="11"/>
      <color theme="1"/>
      <name val="Source Sans Pro"/>
    </font>
    <font>
      <b/>
      <i/>
      <sz val="11"/>
      <color theme="0"/>
      <name val="Neue Haas Grotesk Text Pro"/>
      <scheme val="minor"/>
    </font>
    <font>
      <b/>
      <sz val="10"/>
      <color theme="0"/>
      <name val="Source Sans Pro"/>
    </font>
    <font>
      <b/>
      <sz val="11"/>
      <color theme="0"/>
      <name val="Neue Haas Grotesk Text Pro"/>
      <scheme val="minor"/>
    </font>
    <font>
      <b/>
      <sz val="11"/>
      <color indexed="2"/>
      <name val="Source Sans Pro"/>
    </font>
    <font>
      <sz val="11"/>
      <color theme="1"/>
      <name val="Source Sans Pro"/>
    </font>
    <font>
      <sz val="11"/>
      <color theme="9"/>
      <name val="Source Sans Pro"/>
    </font>
    <font>
      <sz val="11"/>
      <color indexed="2"/>
      <name val="Source Sans Pro"/>
    </font>
    <font>
      <b/>
      <sz val="11"/>
      <color theme="1"/>
      <name val="Neue Haas Grotesk Text Pro"/>
      <scheme val="minor"/>
    </font>
    <font>
      <sz val="11"/>
      <color theme="1"/>
      <name val="Neue Haas Grotesk Text Pro"/>
      <scheme val="minor"/>
    </font>
    <font>
      <sz val="11"/>
      <color theme="5"/>
      <name val="Source Sans Pro"/>
    </font>
    <font>
      <sz val="11"/>
      <color theme="0"/>
      <name val="Neue Haas Grotesk Text Pro"/>
      <scheme val="minor"/>
    </font>
    <font>
      <sz val="11"/>
      <color theme="0"/>
      <name val="Source Sans Pro"/>
    </font>
    <font>
      <b/>
      <sz val="14"/>
      <name val="Calibri"/>
    </font>
    <font>
      <sz val="10"/>
      <color theme="0"/>
      <name val="Source Sans Pro"/>
    </font>
    <font>
      <b/>
      <sz val="8"/>
      <color theme="0"/>
      <name val="Source Sans Pro"/>
    </font>
    <font>
      <i/>
      <sz val="10"/>
      <color theme="0"/>
      <name val="Source Sans Pro"/>
    </font>
    <font>
      <b/>
      <sz val="11"/>
      <color rgb="FF00B050"/>
      <name val="Source Sans Pro"/>
    </font>
    <font>
      <b/>
      <u/>
      <sz val="14"/>
      <name val="Calibri"/>
    </font>
    <font>
      <sz val="14"/>
      <name val="Calibri"/>
    </font>
    <font>
      <sz val="14"/>
      <color theme="1"/>
      <name val="Calibri"/>
    </font>
    <font>
      <sz val="14"/>
      <color theme="9"/>
      <name val="Calibri"/>
    </font>
    <font>
      <b/>
      <sz val="9"/>
      <name val="Tahoma"/>
    </font>
    <font>
      <sz val="9"/>
      <name val="Tahoma"/>
    </font>
  </fonts>
  <fills count="14">
    <fill>
      <patternFill patternType="none"/>
    </fill>
    <fill>
      <patternFill patternType="gray125"/>
    </fill>
    <fill>
      <patternFill patternType="solid">
        <fgColor rgb="FFC6EFCE"/>
      </patternFill>
    </fill>
    <fill>
      <patternFill patternType="solid">
        <fgColor theme="0"/>
        <bgColor theme="0"/>
      </patternFill>
    </fill>
    <fill>
      <patternFill patternType="solid">
        <fgColor indexed="5"/>
        <bgColor indexed="5"/>
      </patternFill>
    </fill>
    <fill>
      <patternFill patternType="solid">
        <fgColor theme="0" tint="-0.249977111117893"/>
        <bgColor theme="0" tint="-0.249977111117893"/>
      </patternFill>
    </fill>
    <fill>
      <patternFill patternType="solid">
        <fgColor theme="4" tint="-0.249977111117893"/>
        <bgColor indexed="65"/>
      </patternFill>
    </fill>
    <fill>
      <patternFill patternType="solid">
        <fgColor theme="4" tint="-0.499984740745262"/>
        <bgColor indexed="6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5" tint="0.79998168889431442"/>
        <bgColor indexed="65"/>
      </patternFill>
    </fill>
    <fill>
      <patternFill patternType="solid">
        <fgColor theme="5" tint="0.79998168889431442"/>
        <bgColor theme="0"/>
      </patternFill>
    </fill>
    <fill>
      <patternFill patternType="solid">
        <fgColor theme="5" tint="0.39997558519241921"/>
        <bgColor indexed="65"/>
      </patternFill>
    </fill>
    <fill>
      <patternFill patternType="solid">
        <fgColor theme="5" tint="-0.249977111117893"/>
        <bgColor indexed="65"/>
      </patternFill>
    </fill>
  </fills>
  <borders count="40">
    <border>
      <left/>
      <right/>
      <top/>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right/>
      <top/>
      <bottom style="thin">
        <color theme="0"/>
      </bottom>
      <diagonal/>
    </border>
    <border>
      <left style="medium">
        <color auto="1"/>
      </left>
      <right/>
      <top style="medium">
        <color auto="1"/>
      </top>
      <bottom style="medium">
        <color theme="0"/>
      </bottom>
      <diagonal/>
    </border>
    <border>
      <left/>
      <right/>
      <top style="medium">
        <color auto="1"/>
      </top>
      <bottom style="medium">
        <color theme="0"/>
      </bottom>
      <diagonal/>
    </border>
    <border>
      <left/>
      <right style="medium">
        <color auto="1"/>
      </right>
      <top style="medium">
        <color auto="1"/>
      </top>
      <bottom style="medium">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style="medium">
        <color auto="1"/>
      </right>
      <top style="thin">
        <color theme="0"/>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medium">
        <color auto="1"/>
      </left>
      <right style="thin">
        <color theme="0"/>
      </right>
      <top style="thin">
        <color theme="0"/>
      </top>
      <bottom style="thin">
        <color theme="0"/>
      </bottom>
      <diagonal/>
    </border>
    <border>
      <left style="thin">
        <color theme="0"/>
      </left>
      <right style="medium">
        <color auto="1"/>
      </right>
      <top style="thin">
        <color theme="0"/>
      </top>
      <bottom style="thin">
        <color theme="0"/>
      </bottom>
      <diagonal/>
    </border>
    <border>
      <left style="thin">
        <color theme="0"/>
      </left>
      <right style="thin">
        <color theme="0"/>
      </right>
      <top/>
      <bottom style="thin">
        <color theme="0"/>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diagonal/>
    </border>
    <border>
      <left style="thin">
        <color auto="1"/>
      </left>
      <right style="thin">
        <color auto="1"/>
      </right>
      <top/>
      <bottom/>
      <diagonal/>
    </border>
    <border>
      <left style="medium">
        <color auto="1"/>
      </left>
      <right style="thin">
        <color theme="0"/>
      </right>
      <top style="medium">
        <color theme="0"/>
      </top>
      <bottom style="thin">
        <color theme="0"/>
      </bottom>
      <diagonal/>
    </border>
    <border>
      <left style="thin">
        <color theme="0"/>
      </left>
      <right style="medium">
        <color auto="1"/>
      </right>
      <top/>
      <bottom style="thin">
        <color theme="0"/>
      </bottom>
      <diagonal/>
    </border>
    <border>
      <left style="thin">
        <color theme="0"/>
      </left>
      <right/>
      <top/>
      <bottom/>
      <diagonal/>
    </border>
    <border>
      <left style="medium">
        <color auto="1"/>
      </left>
      <right style="thin">
        <color theme="0"/>
      </right>
      <top style="thin">
        <color theme="0"/>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theme="0"/>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thin">
        <color auto="1"/>
      </right>
      <top/>
      <bottom style="thin">
        <color auto="1"/>
      </bottom>
      <diagonal/>
    </border>
    <border>
      <left style="medium">
        <color auto="1"/>
      </left>
      <right style="thin">
        <color auto="1"/>
      </right>
      <top/>
      <bottom/>
      <diagonal/>
    </border>
    <border>
      <left style="medium">
        <color auto="1"/>
      </left>
      <right style="thin">
        <color auto="1"/>
      </right>
      <top style="thin">
        <color auto="1"/>
      </top>
      <bottom/>
      <diagonal/>
    </border>
  </borders>
  <cellStyleXfs count="3">
    <xf numFmtId="0" fontId="0" fillId="0" borderId="0"/>
    <xf numFmtId="0" fontId="16" fillId="0" borderId="0"/>
    <xf numFmtId="0" fontId="1" fillId="2" borderId="0" applyNumberFormat="0" applyBorder="0" applyProtection="0"/>
  </cellStyleXfs>
  <cellXfs count="172">
    <xf numFmtId="0" fontId="0" fillId="0" borderId="0" xfId="0"/>
    <xf numFmtId="0" fontId="2" fillId="0" borderId="0" xfId="0" applyFont="1"/>
    <xf numFmtId="0" fontId="2" fillId="0" borderId="1" xfId="0" applyFont="1" applyBorder="1"/>
    <xf numFmtId="0" fontId="2" fillId="3" borderId="0" xfId="0" applyFont="1" applyFill="1"/>
    <xf numFmtId="0" fontId="7" fillId="0" borderId="0" xfId="0" applyFont="1" applyAlignment="1">
      <alignment horizontal="left" vertical="center" wrapText="1"/>
    </xf>
    <xf numFmtId="0" fontId="0" fillId="0" borderId="3" xfId="0" applyBorder="1"/>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right" vertical="center"/>
    </xf>
    <xf numFmtId="0" fontId="2" fillId="0" borderId="19" xfId="0" applyFont="1" applyBorder="1" applyAlignment="1">
      <alignment vertical="center"/>
    </xf>
    <xf numFmtId="0" fontId="2" fillId="0" borderId="17" xfId="0" applyFont="1" applyBorder="1" applyAlignment="1">
      <alignment horizontal="center" vertical="center"/>
    </xf>
    <xf numFmtId="0" fontId="7" fillId="0" borderId="0" xfId="0" applyFont="1" applyAlignment="1" applyProtection="1">
      <alignment vertical="center" wrapText="1"/>
      <protection locked="0"/>
    </xf>
    <xf numFmtId="0" fontId="7" fillId="0" borderId="0" xfId="0" applyFont="1" applyAlignment="1" applyProtection="1">
      <alignment horizontal="left" vertical="center" wrapText="1"/>
      <protection locked="0"/>
    </xf>
    <xf numFmtId="0" fontId="7" fillId="0" borderId="0" xfId="0" applyFont="1" applyAlignment="1">
      <alignment horizontal="left" vertical="center"/>
    </xf>
    <xf numFmtId="0" fontId="7" fillId="0" borderId="0" xfId="0" applyFont="1" applyAlignment="1">
      <alignment horizontal="left"/>
    </xf>
    <xf numFmtId="0" fontId="2" fillId="0" borderId="2" xfId="0" applyFont="1" applyBorder="1"/>
    <xf numFmtId="0" fontId="2" fillId="0" borderId="2" xfId="0" applyFont="1" applyBorder="1" applyAlignment="1">
      <alignment horizontal="right"/>
    </xf>
    <xf numFmtId="0" fontId="2" fillId="0" borderId="2" xfId="0" applyFont="1" applyBorder="1" applyAlignment="1">
      <alignment horizontal="center"/>
    </xf>
    <xf numFmtId="0" fontId="2" fillId="0" borderId="18" xfId="0" applyFont="1" applyBorder="1"/>
    <xf numFmtId="0" fontId="2" fillId="3" borderId="2" xfId="0" applyFont="1" applyFill="1" applyBorder="1"/>
    <xf numFmtId="0" fontId="15" fillId="0" borderId="0" xfId="0" applyFont="1"/>
    <xf numFmtId="0" fontId="5" fillId="0" borderId="0" xfId="0" applyFont="1"/>
    <xf numFmtId="0" fontId="15" fillId="0" borderId="3" xfId="0" applyFont="1" applyBorder="1"/>
    <xf numFmtId="0" fontId="9" fillId="6" borderId="28"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6" borderId="7" xfId="0" applyFont="1" applyFill="1" applyBorder="1" applyAlignment="1">
      <alignment horizontal="left" vertical="center" wrapText="1"/>
    </xf>
    <xf numFmtId="0" fontId="5" fillId="8" borderId="17" xfId="0" applyFont="1" applyFill="1" applyBorder="1"/>
    <xf numFmtId="0" fontId="4" fillId="8" borderId="2" xfId="0" applyFont="1" applyFill="1" applyBorder="1" applyAlignment="1">
      <alignment vertical="center"/>
    </xf>
    <xf numFmtId="0" fontId="3" fillId="8" borderId="2" xfId="0" applyFont="1" applyFill="1" applyBorder="1" applyAlignment="1">
      <alignment horizontal="right" vertical="center"/>
    </xf>
    <xf numFmtId="0" fontId="3" fillId="8" borderId="2" xfId="0" applyFont="1" applyFill="1" applyBorder="1" applyAlignment="1">
      <alignment horizontal="center" vertical="center"/>
    </xf>
    <xf numFmtId="0" fontId="3" fillId="8" borderId="2" xfId="0" applyFont="1" applyFill="1" applyBorder="1" applyAlignment="1">
      <alignment vertical="center"/>
    </xf>
    <xf numFmtId="0" fontId="3" fillId="8" borderId="0" xfId="0" applyFont="1" applyFill="1" applyAlignment="1">
      <alignment vertical="center"/>
    </xf>
    <xf numFmtId="0" fontId="4" fillId="8" borderId="31" xfId="0" applyFont="1" applyFill="1" applyBorder="1" applyAlignment="1">
      <alignment vertical="center"/>
    </xf>
    <xf numFmtId="0" fontId="4" fillId="8" borderId="33" xfId="0" applyFont="1" applyFill="1" applyBorder="1" applyAlignment="1">
      <alignment vertical="center"/>
    </xf>
    <xf numFmtId="0" fontId="2" fillId="9" borderId="1" xfId="0" applyFont="1" applyFill="1" applyBorder="1" applyAlignment="1">
      <alignment horizontal="center" vertical="center" wrapText="1"/>
    </xf>
    <xf numFmtId="0" fontId="2" fillId="10" borderId="1" xfId="0" applyFont="1" applyFill="1" applyBorder="1"/>
    <xf numFmtId="0" fontId="2" fillId="11" borderId="19" xfId="0" applyFont="1" applyFill="1" applyBorder="1" applyAlignment="1">
      <alignment vertical="center" wrapText="1"/>
    </xf>
    <xf numFmtId="0" fontId="2" fillId="10" borderId="2" xfId="0" applyFont="1" applyFill="1" applyBorder="1"/>
    <xf numFmtId="0" fontId="2" fillId="10" borderId="2" xfId="0" applyFont="1" applyFill="1" applyBorder="1" applyAlignment="1">
      <alignment horizontal="right"/>
    </xf>
    <xf numFmtId="0" fontId="2" fillId="10" borderId="2" xfId="0" applyFont="1" applyFill="1" applyBorder="1" applyAlignment="1">
      <alignment horizontal="center"/>
    </xf>
    <xf numFmtId="0" fontId="2" fillId="10" borderId="17" xfId="0" applyFont="1" applyFill="1" applyBorder="1"/>
    <xf numFmtId="0" fontId="2" fillId="10" borderId="22" xfId="0" applyFont="1" applyFill="1" applyBorder="1"/>
    <xf numFmtId="0" fontId="2" fillId="10" borderId="22" xfId="0" applyFont="1" applyFill="1" applyBorder="1" applyAlignment="1">
      <alignment wrapText="1"/>
    </xf>
    <xf numFmtId="0" fontId="2" fillId="10" borderId="31" xfId="0" applyFont="1" applyFill="1" applyBorder="1"/>
    <xf numFmtId="0" fontId="2" fillId="10" borderId="33" xfId="0" applyFont="1" applyFill="1" applyBorder="1"/>
    <xf numFmtId="0" fontId="0" fillId="0" borderId="1" xfId="0" applyBorder="1"/>
    <xf numFmtId="0" fontId="2" fillId="0" borderId="19" xfId="0" applyFont="1" applyBorder="1"/>
    <xf numFmtId="0" fontId="2" fillId="0" borderId="2" xfId="0" applyFont="1" applyBorder="1" applyAlignment="1">
      <alignment wrapText="1"/>
    </xf>
    <xf numFmtId="0" fontId="2" fillId="0" borderId="34" xfId="0" applyFont="1" applyBorder="1"/>
    <xf numFmtId="0" fontId="2" fillId="0" borderId="1" xfId="0" applyFont="1" applyBorder="1" applyAlignment="1">
      <alignment horizontal="center" vertical="center"/>
    </xf>
    <xf numFmtId="0" fontId="2" fillId="0" borderId="20" xfId="0" applyFont="1" applyBorder="1" applyAlignment="1">
      <alignment wrapText="1"/>
    </xf>
    <xf numFmtId="0" fontId="2" fillId="0" borderId="20" xfId="0" applyFont="1" applyBorder="1"/>
    <xf numFmtId="0" fontId="2" fillId="0" borderId="33" xfId="0" applyFont="1" applyBorder="1"/>
    <xf numFmtId="0" fontId="2" fillId="0" borderId="1" xfId="0" applyFont="1" applyBorder="1" applyAlignment="1">
      <alignment vertical="top" wrapText="1"/>
    </xf>
    <xf numFmtId="0" fontId="2" fillId="0" borderId="1" xfId="0" applyFont="1" applyBorder="1" applyAlignment="1">
      <alignment wrapText="1"/>
    </xf>
    <xf numFmtId="0" fontId="11" fillId="3" borderId="33" xfId="0" applyFont="1" applyFill="1" applyBorder="1" applyAlignment="1">
      <alignment horizontal="center"/>
    </xf>
    <xf numFmtId="0" fontId="2" fillId="8" borderId="1" xfId="0" applyFont="1" applyFill="1" applyBorder="1" applyAlignment="1">
      <alignment vertical="center"/>
    </xf>
    <xf numFmtId="0" fontId="2" fillId="8" borderId="19" xfId="0" applyFont="1" applyFill="1" applyBorder="1"/>
    <xf numFmtId="0" fontId="2" fillId="8" borderId="2" xfId="0" applyFont="1" applyFill="1" applyBorder="1"/>
    <xf numFmtId="0" fontId="2" fillId="8" borderId="2" xfId="0" applyFont="1" applyFill="1" applyBorder="1" applyAlignment="1">
      <alignment wrapText="1"/>
    </xf>
    <xf numFmtId="0" fontId="2" fillId="8" borderId="2" xfId="0" applyFont="1" applyFill="1" applyBorder="1" applyAlignment="1">
      <alignment horizontal="right"/>
    </xf>
    <xf numFmtId="0" fontId="2" fillId="8" borderId="2" xfId="0" applyFont="1" applyFill="1" applyBorder="1" applyAlignment="1">
      <alignment horizontal="center"/>
    </xf>
    <xf numFmtId="0" fontId="5" fillId="8" borderId="2" xfId="0" applyFont="1" applyFill="1" applyBorder="1"/>
    <xf numFmtId="0" fontId="5" fillId="8" borderId="18" xfId="0" applyFont="1" applyFill="1" applyBorder="1"/>
    <xf numFmtId="0" fontId="5" fillId="8" borderId="1" xfId="0" applyFont="1" applyFill="1" applyBorder="1"/>
    <xf numFmtId="0" fontId="2" fillId="8" borderId="1" xfId="0" applyFont="1" applyFill="1" applyBorder="1"/>
    <xf numFmtId="0" fontId="5" fillId="8" borderId="19" xfId="0" applyFont="1" applyFill="1" applyBorder="1"/>
    <xf numFmtId="0" fontId="5" fillId="8" borderId="33" xfId="0" applyFont="1" applyFill="1" applyBorder="1"/>
    <xf numFmtId="0" fontId="2" fillId="9" borderId="1" xfId="0" applyFont="1" applyFill="1" applyBorder="1" applyAlignment="1">
      <alignment vertical="center"/>
    </xf>
    <xf numFmtId="0" fontId="2" fillId="10" borderId="2" xfId="0" applyFont="1" applyFill="1" applyBorder="1" applyAlignment="1">
      <alignment wrapText="1"/>
    </xf>
    <xf numFmtId="0" fontId="2" fillId="10" borderId="2" xfId="0" applyFont="1" applyFill="1" applyBorder="1" applyAlignment="1">
      <alignment horizontal="center" vertical="center"/>
    </xf>
    <xf numFmtId="0" fontId="2" fillId="10" borderId="2" xfId="0" applyFont="1" applyFill="1" applyBorder="1" applyAlignment="1">
      <alignment vertical="center"/>
    </xf>
    <xf numFmtId="0" fontId="2" fillId="10" borderId="18" xfId="0" applyFont="1" applyFill="1" applyBorder="1"/>
    <xf numFmtId="0" fontId="2" fillId="10" borderId="1" xfId="0" applyFont="1" applyFill="1" applyBorder="1" applyAlignment="1">
      <alignment wrapText="1"/>
    </xf>
    <xf numFmtId="0" fontId="2" fillId="10" borderId="19" xfId="0" applyFont="1" applyFill="1" applyBorder="1"/>
    <xf numFmtId="0" fontId="2" fillId="0" borderId="2" xfId="0" applyFont="1" applyBorder="1" applyAlignment="1">
      <alignment vertical="center" wrapText="1"/>
    </xf>
    <xf numFmtId="0" fontId="2" fillId="8" borderId="18" xfId="0" applyFont="1" applyFill="1" applyBorder="1"/>
    <xf numFmtId="0" fontId="2" fillId="9" borderId="1" xfId="0" applyFont="1" applyFill="1" applyBorder="1" applyAlignment="1">
      <alignment horizontal="center" vertical="center"/>
    </xf>
    <xf numFmtId="0" fontId="14" fillId="3" borderId="33" xfId="0" applyFont="1" applyFill="1" applyBorder="1"/>
    <xf numFmtId="0" fontId="2" fillId="3" borderId="19" xfId="0" applyFont="1" applyFill="1" applyBorder="1"/>
    <xf numFmtId="0" fontId="2" fillId="0" borderId="1" xfId="0" applyFont="1" applyBorder="1" applyAlignment="1">
      <alignment horizontal="center" vertical="center" wrapText="1"/>
    </xf>
    <xf numFmtId="0" fontId="2" fillId="0" borderId="24" xfId="0" applyFont="1" applyBorder="1" applyAlignment="1">
      <alignment vertical="center"/>
    </xf>
    <xf numFmtId="0" fontId="2" fillId="0" borderId="17" xfId="0" applyFont="1" applyBorder="1"/>
    <xf numFmtId="0" fontId="2" fillId="0" borderId="17" xfId="0" applyFont="1" applyBorder="1" applyAlignment="1">
      <alignment wrapText="1"/>
    </xf>
    <xf numFmtId="0" fontId="2" fillId="0" borderId="17" xfId="0" applyFont="1" applyBorder="1" applyAlignment="1">
      <alignment horizontal="right"/>
    </xf>
    <xf numFmtId="0" fontId="2" fillId="0" borderId="17" xfId="0" applyFont="1" applyBorder="1" applyAlignment="1">
      <alignment horizontal="center"/>
    </xf>
    <xf numFmtId="0" fontId="2" fillId="0" borderId="17" xfId="0" applyFont="1" applyBorder="1" applyAlignment="1">
      <alignment vertical="center" wrapText="1"/>
    </xf>
    <xf numFmtId="0" fontId="2" fillId="3" borderId="24" xfId="0" applyFont="1" applyFill="1" applyBorder="1"/>
    <xf numFmtId="0" fontId="2" fillId="3" borderId="17" xfId="0" applyFont="1" applyFill="1" applyBorder="1"/>
    <xf numFmtId="0" fontId="14" fillId="3" borderId="35" xfId="0" applyFont="1" applyFill="1" applyBorder="1"/>
    <xf numFmtId="0" fontId="0" fillId="12" borderId="1" xfId="0" applyFill="1" applyBorder="1"/>
    <xf numFmtId="0" fontId="0" fillId="12" borderId="19" xfId="0" applyFill="1" applyBorder="1"/>
    <xf numFmtId="0" fontId="0" fillId="12" borderId="2" xfId="0" applyFill="1" applyBorder="1"/>
    <xf numFmtId="0" fontId="0" fillId="12" borderId="20" xfId="0" applyFill="1" applyBorder="1"/>
    <xf numFmtId="0" fontId="0" fillId="12" borderId="16" xfId="0" applyFill="1" applyBorder="1"/>
    <xf numFmtId="0" fontId="2" fillId="12" borderId="36" xfId="0" applyFont="1" applyFill="1" applyBorder="1"/>
    <xf numFmtId="0" fontId="2" fillId="12" borderId="35" xfId="0" applyFont="1" applyFill="1" applyBorder="1"/>
    <xf numFmtId="0" fontId="2" fillId="8" borderId="37" xfId="0" applyFont="1" applyFill="1" applyBorder="1" applyAlignment="1">
      <alignment vertical="center"/>
    </xf>
    <xf numFmtId="0" fontId="2" fillId="8" borderId="20" xfId="0" applyFont="1" applyFill="1" applyBorder="1" applyAlignment="1">
      <alignment vertical="center"/>
    </xf>
    <xf numFmtId="0" fontId="2" fillId="8" borderId="20" xfId="0" applyFont="1" applyFill="1" applyBorder="1" applyAlignment="1">
      <alignment vertical="center" wrapText="1"/>
    </xf>
    <xf numFmtId="0" fontId="2" fillId="8" borderId="20" xfId="0" applyFont="1" applyFill="1" applyBorder="1" applyAlignment="1">
      <alignment horizontal="right" vertical="center"/>
    </xf>
    <xf numFmtId="0" fontId="2" fillId="8" borderId="20" xfId="0" applyFont="1" applyFill="1" applyBorder="1" applyAlignment="1">
      <alignment horizontal="center" vertical="center"/>
    </xf>
    <xf numFmtId="0" fontId="2" fillId="8" borderId="23" xfId="0" applyFont="1" applyFill="1" applyBorder="1" applyAlignment="1">
      <alignment vertical="center"/>
    </xf>
    <xf numFmtId="0" fontId="5" fillId="8" borderId="38" xfId="0" applyFont="1" applyFill="1" applyBorder="1" applyAlignment="1">
      <alignment vertical="center"/>
    </xf>
    <xf numFmtId="0" fontId="5" fillId="8" borderId="25" xfId="0" applyFont="1" applyFill="1" applyBorder="1" applyAlignment="1">
      <alignment vertical="center"/>
    </xf>
    <xf numFmtId="0" fontId="5" fillId="8" borderId="20" xfId="0" applyFont="1" applyFill="1" applyBorder="1" applyAlignment="1">
      <alignment vertical="center"/>
    </xf>
    <xf numFmtId="0" fontId="5" fillId="8" borderId="36" xfId="0" applyFont="1" applyFill="1" applyBorder="1" applyAlignment="1">
      <alignment vertical="center"/>
    </xf>
    <xf numFmtId="0" fontId="2" fillId="10" borderId="19" xfId="0" applyFont="1" applyFill="1" applyBorder="1" applyAlignment="1">
      <alignment wrapText="1"/>
    </xf>
    <xf numFmtId="0" fontId="5" fillId="10" borderId="1" xfId="0" applyFont="1" applyFill="1" applyBorder="1"/>
    <xf numFmtId="0" fontId="5" fillId="10" borderId="19" xfId="0" applyFont="1" applyFill="1" applyBorder="1"/>
    <xf numFmtId="0" fontId="5" fillId="10" borderId="33" xfId="0" applyFont="1" applyFill="1" applyBorder="1"/>
    <xf numFmtId="0" fontId="2" fillId="0" borderId="2" xfId="2" applyFont="1" applyFill="1" applyBorder="1"/>
    <xf numFmtId="0" fontId="2" fillId="0" borderId="16" xfId="0" applyFont="1" applyBorder="1" applyAlignment="1">
      <alignment wrapText="1"/>
    </xf>
    <xf numFmtId="0" fontId="2" fillId="0" borderId="16" xfId="0" applyFont="1" applyBorder="1"/>
    <xf numFmtId="0" fontId="17" fillId="0" borderId="30" xfId="0" applyFont="1" applyBorder="1"/>
    <xf numFmtId="0" fontId="5" fillId="0" borderId="2" xfId="0" applyFont="1" applyBorder="1"/>
    <xf numFmtId="0" fontId="2" fillId="0" borderId="33" xfId="0" applyFont="1" applyBorder="1" applyAlignment="1">
      <alignment wrapText="1"/>
    </xf>
    <xf numFmtId="0" fontId="2" fillId="0" borderId="18" xfId="0" applyFont="1" applyBorder="1" applyAlignment="1">
      <alignment wrapText="1"/>
    </xf>
    <xf numFmtId="0" fontId="2" fillId="0" borderId="31" xfId="0" applyFont="1" applyBorder="1"/>
    <xf numFmtId="0" fontId="2" fillId="8" borderId="21" xfId="0" applyFont="1" applyFill="1" applyBorder="1"/>
    <xf numFmtId="0" fontId="5" fillId="8" borderId="39" xfId="0" applyFont="1" applyFill="1" applyBorder="1"/>
    <xf numFmtId="0" fontId="2" fillId="0" borderId="2" xfId="2" applyFont="1" applyFill="1" applyBorder="1" applyAlignment="1">
      <alignment wrapText="1"/>
    </xf>
    <xf numFmtId="0" fontId="5" fillId="8" borderId="21" xfId="0" applyFont="1" applyFill="1" applyBorder="1"/>
    <xf numFmtId="0" fontId="5" fillId="8" borderId="31" xfId="0" applyFont="1" applyFill="1" applyBorder="1"/>
    <xf numFmtId="0" fontId="5" fillId="10" borderId="2" xfId="0" applyFont="1" applyFill="1" applyBorder="1"/>
    <xf numFmtId="0" fontId="2" fillId="3" borderId="31" xfId="0" applyFont="1" applyFill="1" applyBorder="1"/>
    <xf numFmtId="0" fontId="12" fillId="3" borderId="31" xfId="0" applyFont="1" applyFill="1" applyBorder="1"/>
    <xf numFmtId="0" fontId="12" fillId="3" borderId="2" xfId="0" applyFont="1" applyFill="1" applyBorder="1"/>
    <xf numFmtId="0" fontId="14" fillId="0" borderId="16" xfId="0" applyFont="1" applyBorder="1" applyAlignment="1">
      <alignment wrapText="1"/>
    </xf>
    <xf numFmtId="0" fontId="2" fillId="3" borderId="2" xfId="0" applyFont="1" applyFill="1" applyBorder="1" applyAlignment="1">
      <alignment wrapText="1"/>
    </xf>
    <xf numFmtId="0" fontId="5" fillId="0" borderId="31" xfId="0" applyFont="1" applyBorder="1"/>
    <xf numFmtId="0" fontId="2" fillId="5" borderId="2" xfId="0" applyFont="1" applyFill="1" applyBorder="1"/>
    <xf numFmtId="0" fontId="5" fillId="5" borderId="2" xfId="0" applyFont="1" applyFill="1" applyBorder="1"/>
    <xf numFmtId="0" fontId="5" fillId="5" borderId="33" xfId="0" applyFont="1" applyFill="1" applyBorder="1"/>
    <xf numFmtId="0" fontId="14" fillId="0" borderId="18" xfId="0" applyFont="1" applyBorder="1" applyAlignment="1">
      <alignment wrapText="1"/>
    </xf>
    <xf numFmtId="0" fontId="15" fillId="12" borderId="20" xfId="0" applyFont="1" applyFill="1" applyBorder="1"/>
    <xf numFmtId="0" fontId="15" fillId="12" borderId="2" xfId="0" applyFont="1" applyFill="1" applyBorder="1"/>
    <xf numFmtId="0" fontId="0" fillId="12" borderId="18" xfId="0" applyFill="1" applyBorder="1"/>
    <xf numFmtId="0" fontId="2" fillId="12" borderId="33" xfId="0" applyFont="1" applyFill="1" applyBorder="1"/>
    <xf numFmtId="0" fontId="10" fillId="13" borderId="2" xfId="0" applyFont="1" applyFill="1" applyBorder="1"/>
    <xf numFmtId="0" fontId="18" fillId="13" borderId="2" xfId="0" applyFont="1" applyFill="1" applyBorder="1"/>
    <xf numFmtId="0" fontId="18" fillId="13" borderId="18" xfId="0" applyFont="1" applyFill="1" applyBorder="1"/>
    <xf numFmtId="0" fontId="19" fillId="13" borderId="33" xfId="0" applyFont="1" applyFill="1" applyBorder="1"/>
    <xf numFmtId="0" fontId="19" fillId="13" borderId="35" xfId="0" applyFont="1" applyFill="1" applyBorder="1"/>
    <xf numFmtId="0" fontId="10" fillId="13" borderId="0" xfId="0" applyFont="1" applyFill="1"/>
    <xf numFmtId="0" fontId="0" fillId="13" borderId="0" xfId="0" applyFill="1"/>
    <xf numFmtId="0" fontId="15" fillId="13" borderId="0" xfId="0" applyFont="1" applyFill="1"/>
    <xf numFmtId="0" fontId="20" fillId="4" borderId="0" xfId="0" applyFont="1" applyFill="1" applyAlignment="1">
      <alignment horizontal="left" vertical="center" wrapText="1"/>
    </xf>
    <xf numFmtId="0" fontId="2" fillId="0" borderId="32" xfId="0" applyFont="1" applyBorder="1" applyAlignment="1">
      <alignment horizontal="center" vertical="center" textRotation="255" wrapText="1"/>
    </xf>
    <xf numFmtId="0" fontId="2" fillId="0" borderId="18" xfId="0" applyFont="1" applyBorder="1" applyAlignment="1">
      <alignment horizontal="center" vertical="center" textRotation="255" wrapText="1"/>
    </xf>
    <xf numFmtId="0" fontId="2" fillId="0" borderId="22" xfId="0" applyFont="1" applyBorder="1" applyAlignment="1">
      <alignment horizontal="center" vertical="center" textRotation="255"/>
    </xf>
    <xf numFmtId="0" fontId="2" fillId="0" borderId="0" xfId="0" applyFont="1" applyAlignment="1">
      <alignment horizontal="center" vertical="center" textRotation="255"/>
    </xf>
    <xf numFmtId="0" fontId="9" fillId="6"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26"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6" fillId="6" borderId="0" xfId="0" applyFont="1" applyFill="1" applyAlignment="1">
      <alignment horizontal="left" vertical="center" wrapText="1"/>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9" fillId="6" borderId="7" xfId="0" applyFont="1" applyFill="1" applyBorder="1" applyAlignment="1">
      <alignment horizontal="center" vertical="center" textRotation="90" wrapText="1"/>
    </xf>
    <xf numFmtId="0" fontId="9" fillId="6" borderId="11" xfId="0" applyFont="1" applyFill="1" applyBorder="1" applyAlignment="1">
      <alignment horizontal="center" vertical="center" textRotation="90" wrapText="1"/>
    </xf>
    <xf numFmtId="0" fontId="9" fillId="6" borderId="15" xfId="0" applyFont="1" applyFill="1" applyBorder="1" applyAlignment="1">
      <alignment horizontal="center" vertical="center" textRotation="90" wrapText="1"/>
    </xf>
  </cellXfs>
  <cellStyles count="3">
    <cellStyle name="Normal" xfId="0" builtinId="0"/>
    <cellStyle name="Normal 2" xfId="1" xr:uid="{00000000-0005-0000-0000-000003000000}"/>
    <cellStyle name="Satisfaisant"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1</xdr:row>
      <xdr:rowOff>19049</xdr:rowOff>
    </xdr:from>
    <xdr:to>
      <xdr:col>1</xdr:col>
      <xdr:colOff>904981</xdr:colOff>
      <xdr:row>3</xdr:row>
      <xdr:rowOff>149229</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stretch/>
      </xdr:blipFill>
      <xdr:spPr bwMode="auto">
        <a:xfrm>
          <a:off x="114300" y="209550"/>
          <a:ext cx="2090844" cy="5111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c={E475A2AD-43FB-687F-2033-41D3232AD77E}" id="{424FB2BA-EABC-0F5F-5D40-00FDE243A7B4}"/>
  <person displayName="tc={62F9C0A5-A15B-F18C-16AF-574FB3B3BC0B}" id="{4FF47F01-6FF3-E59A-2FB2-B20189F1418E}"/>
  <person displayName="lelorec-e" id="{891D7DC2-6B84-9156-D603-BDF157C90EF1}" userId="oc7sps291goz_lelorec-e" providerId="Teamlab"/>
  <person displayName="tc={00E300A0-00A9-48F8-AB49-00A0002D003D}" id="{A255833A-CD81-B641-BF18-031F29237EC0}"/>
  <person displayName="tc={009100C6-00C3-44E8-A571-00C1003400B7}" id="{9C6D352A-2B9F-D4C3-C9E5-C64FCA3DF3DF}"/>
  <person displayName="Utilisateur" id="{80280CF7-8A72-B399-EA38-208DBDE7F024}"/>
  <person displayName="Marion DELAUNAY" id="{9E44631F-6ED5-1877-92F2-FF870EC3DF51}" userId="S::marion.delaunay@resecum.com::845152d0-f229-4f2c-95c4-6bd6f0f277eb" providerId="AD"/>
  <person displayName="tc={F47803C2-1E50-49F3-9C5D-CE468AEEB9A3}" id="{839AF23D-7441-31A8-D6B3-93008C7B4AA8}"/>
  <person displayName="tc={BF74A320-D2E7-4C49-B830-A0F8E409547B}" id="{20E9426B-B481-EB1A-F0A8-B32D5B74D37B}"/>
</personList>
</file>

<file path=xl/theme/theme1.xml><?xml version="1.0" encoding="utf-8"?>
<a:theme xmlns:a="http://schemas.openxmlformats.org/drawingml/2006/main" name="homer">
  <a:themeElements>
    <a:clrScheme name="HOMER-2022">
      <a:dk1>
        <a:srgbClr val="191817"/>
      </a:dk1>
      <a:lt1>
        <a:sysClr val="window" lastClr="FFFFFF"/>
      </a:lt1>
      <a:dk2>
        <a:srgbClr val="191817"/>
      </a:dk2>
      <a:lt2>
        <a:srgbClr val="FFFFFF"/>
      </a:lt2>
      <a:accent1>
        <a:srgbClr val="063567"/>
      </a:accent1>
      <a:accent2>
        <a:srgbClr val="E42313"/>
      </a:accent2>
      <a:accent3>
        <a:srgbClr val="D3D800"/>
      </a:accent3>
      <a:accent4>
        <a:srgbClr val="A4D7DC"/>
      </a:accent4>
      <a:accent5>
        <a:srgbClr val="063567"/>
      </a:accent5>
      <a:accent6>
        <a:srgbClr val="E42313"/>
      </a:accent6>
      <a:hlink>
        <a:srgbClr val="D3D800"/>
      </a:hlink>
      <a:folHlink>
        <a:srgbClr val="A4D7DC"/>
      </a:folHlink>
    </a:clrScheme>
    <a:fontScheme name="HOMER-2022">
      <a:majorFont>
        <a:latin typeface="Neue Haas Grotesk Text Pro Blac"/>
        <a:ea typeface="Arial"/>
        <a:cs typeface="Arial"/>
      </a:majorFont>
      <a:minorFont>
        <a:latin typeface="Neue Haas Grotesk Text Pro"/>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spDef>
      <a:spPr bwMode="auto">
        <a:prstGeom prst="rect">
          <a:avLst/>
        </a:prstGeom>
        <a:solidFill>
          <a:srgbClr val="FFFFFF"/>
        </a:solidFill>
        <a:ln w="25400" cap="flat">
          <a:solidFill>
            <a:schemeClr val="accent1"/>
          </a:solidFill>
          <a:prstDash val="solid"/>
          <a:round/>
        </a:ln>
      </a:spPr>
      <a:bodyPr/>
      <a:lstStyle/>
      <a:style>
        <a:lnRef idx="0">
          <a:srgbClr val="000000"/>
        </a:lnRef>
        <a:fillRef idx="0">
          <a:srgbClr val="000000"/>
        </a:fillRef>
        <a:effectRef idx="0">
          <a:srgbClr val="000000"/>
        </a:effectRef>
        <a:fontRef idx="none"/>
      </a:style>
    </a:spDef>
    <a:lnDef>
      <a:spPr bwMode="auto">
        <a:prstGeom prst="rect">
          <a:avLst/>
        </a:prstGeom>
        <a:noFill/>
        <a:ln w="25400" cap="flat">
          <a:solidFill>
            <a:schemeClr val="accent1"/>
          </a:solidFill>
          <a:prstDash val="solid"/>
          <a:round/>
        </a:ln>
      </a:spPr>
      <a:bodyPr/>
      <a:lstStyle/>
      <a:style>
        <a:lnRef idx="0">
          <a:srgbClr val="000000"/>
        </a:lnRef>
        <a:fillRef idx="0">
          <a:srgbClr val="000000"/>
        </a:fillRef>
        <a:effectRef idx="0">
          <a:srgbClr val="000000"/>
        </a:effectRef>
        <a:fontRef idx="none"/>
      </a:style>
    </a:lnDef>
    <a:txDef>
      <a:spPr bwMode="auto">
        <a:prstGeom prst="rect">
          <a:avLst/>
        </a:prstGeom>
        <a:noFill/>
        <a:ln w="12700" cap="flat">
          <a:noFill/>
          <a:miter lim="400000"/>
        </a:ln>
      </a:spPr>
      <a:bodyPr/>
      <a:lstStyle/>
      <a:style>
        <a:lnRef idx="0">
          <a:srgbClr val="000000"/>
        </a:lnRef>
        <a:fillRef idx="0">
          <a:srgbClr val="000000"/>
        </a:fillRef>
        <a:effectRef idx="0">
          <a:srgbClr val="000000"/>
        </a:effectRef>
        <a:fontRef idx="none"/>
      </a:style>
    </a:txDef>
  </a:objectDefaults>
  <a:extraClrSchemeLst/>
</a:theme>
</file>

<file path=xl/threadedComments/threadedComment5.xml><?xml version="1.0" encoding="utf-8"?>
<ThreadedComments xmlns="http://schemas.microsoft.com/office/spreadsheetml/2018/threadedcomments" xmlns:x="http://schemas.openxmlformats.org/spreadsheetml/2006/main">
  <threadedComment ref="AB15" personId="{80280CF7-8A72-B399-EA38-208DBDE7F024}" id="{001B0064-000F-4144-9232-00FB00CF00CA}" done="0">
    <text xml:space="preserve"> Le temps total d'apprentissage maximal de l'étudiant ainsi que le temps de travail encadré et le travail en autonomie ont été ajoutés afin que les responsables pédagogiques fassent la part entre le nombre d'ECTS de l'UE, le nombre d'heures dispensées et le travail complémentaire demandé à l'étudiant pour atteindre l'objectif.
</text>
  </threadedComment>
  <threadedComment ref="F15" personId="{80280CF7-8A72-B399-EA38-208DBDE7F024}" id="{00BC002A-00C2-4DC6-B28D-00CF00C200B5}" done="0">
    <text xml:space="preserve">Concernant la Caractérisation de l'UE, cette information permettra, à l'avenir, de faciliter la modularité de nos formations. En effet, dans l'objectif de proposer aux étudiants au sein des maquettes un choix d'UE complémentaires dans des domaines bien identifiés, il est nécessaire de les "tagger" le plus tôt possible.
</text>
  </threadedComment>
  <threadedComment ref="AM33" dT="2025-10-23T12:00:05.04Z" personId="{891D7DC2-6B84-9156-D603-BDF157C90EF1}" id="{E11E88EB-A937-D432-8061-68944AFB9BCA}" done="0">
    <text xml:space="preserve">Pour les Gesco, j'ai harmonisé en mettant un examen de deuxième session AU CAS OU conformément à la décision du conseil sur l'harmonisation des MCC des cours de langue. Rien à perdre en ajoutant un examen de seconde session au cas où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M67"/>
  <sheetViews>
    <sheetView showGridLines="0" tabSelected="1" topLeftCell="F41" zoomScale="57" workbookViewId="0">
      <selection activeCell="AH47" sqref="AH47"/>
    </sheetView>
  </sheetViews>
  <sheetFormatPr baseColWidth="10" defaultRowHeight="14" x14ac:dyDescent="0.3"/>
  <cols>
    <col min="2" max="2" width="13.53125" customWidth="1"/>
    <col min="5" max="5" width="4.73046875" customWidth="1"/>
    <col min="6" max="6" width="20.53125" customWidth="1"/>
    <col min="8" max="9" width="0" hidden="1" customWidth="1"/>
    <col min="11" max="11" width="30.1328125" customWidth="1"/>
    <col min="12" max="13" width="11" customWidth="1"/>
    <col min="14" max="14" width="19.73046875" customWidth="1"/>
    <col min="15" max="15" width="11" customWidth="1"/>
    <col min="16" max="29" width="11" hidden="1" customWidth="1"/>
    <col min="30" max="30" width="13.59765625" hidden="1" customWidth="1"/>
    <col min="31" max="33" width="0" hidden="1" customWidth="1"/>
    <col min="34" max="34" width="20.3984375" customWidth="1"/>
    <col min="36" max="36" width="21.53125" customWidth="1"/>
  </cols>
  <sheetData>
    <row r="1" spans="1:39" ht="14.5" x14ac:dyDescent="0.35">
      <c r="E1" s="20"/>
    </row>
    <row r="2" spans="1:39" ht="14.5" x14ac:dyDescent="0.35">
      <c r="E2" s="20"/>
    </row>
    <row r="3" spans="1:39" ht="14.5" x14ac:dyDescent="0.35">
      <c r="A3" s="1"/>
      <c r="B3" s="1"/>
      <c r="C3" s="1"/>
      <c r="D3" s="165" t="s">
        <v>14</v>
      </c>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row>
    <row r="4" spans="1:39" ht="14.5" x14ac:dyDescent="0.35">
      <c r="A4" s="1"/>
      <c r="B4" s="1"/>
      <c r="C4" s="1"/>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row>
    <row r="5" spans="1:39" ht="14.5" x14ac:dyDescent="0.35">
      <c r="A5" s="1"/>
      <c r="B5" s="1"/>
      <c r="C5" s="1"/>
      <c r="D5" s="1"/>
      <c r="E5" s="21"/>
      <c r="F5" s="1"/>
      <c r="G5" s="1"/>
      <c r="H5" s="1"/>
      <c r="I5" s="1"/>
      <c r="J5" s="1"/>
      <c r="K5" s="1"/>
      <c r="L5" s="1"/>
      <c r="M5" s="1"/>
      <c r="N5" s="1"/>
      <c r="O5" s="1"/>
      <c r="P5" s="1"/>
      <c r="Q5" s="1"/>
      <c r="R5" s="1"/>
      <c r="S5" s="1"/>
      <c r="T5" s="1"/>
      <c r="U5" s="1"/>
      <c r="V5" s="1"/>
      <c r="W5" s="1"/>
      <c r="X5" s="1"/>
      <c r="Y5" s="1"/>
      <c r="Z5" s="1"/>
      <c r="AA5" s="1"/>
      <c r="AB5" s="1"/>
      <c r="AC5" s="1"/>
      <c r="AD5" s="1"/>
      <c r="AE5" s="1"/>
      <c r="AF5" s="1"/>
      <c r="AG5" s="1"/>
      <c r="AH5" s="1"/>
    </row>
    <row r="6" spans="1:39" ht="14.5" x14ac:dyDescent="0.35">
      <c r="A6" s="1"/>
      <c r="B6" s="1"/>
      <c r="C6" s="1"/>
      <c r="D6" s="1"/>
      <c r="E6" s="21"/>
      <c r="F6" s="1"/>
      <c r="G6" s="1"/>
      <c r="H6" s="1"/>
      <c r="I6" s="1"/>
      <c r="J6" s="1"/>
      <c r="K6" s="1"/>
      <c r="L6" s="1"/>
      <c r="M6" s="1"/>
      <c r="N6" s="1"/>
      <c r="O6" s="1"/>
      <c r="P6" s="1"/>
      <c r="Q6" s="1"/>
      <c r="R6" s="1"/>
      <c r="S6" s="1"/>
      <c r="T6" s="1"/>
      <c r="U6" s="1"/>
      <c r="V6" s="1"/>
      <c r="W6" s="1"/>
      <c r="X6" s="1"/>
      <c r="Y6" s="1"/>
      <c r="Z6" s="1"/>
      <c r="AA6" s="1"/>
      <c r="AB6" s="1"/>
      <c r="AC6" s="1"/>
      <c r="AD6" s="1"/>
      <c r="AE6" s="1"/>
      <c r="AF6" s="1"/>
      <c r="AG6" s="1"/>
      <c r="AH6" s="1"/>
    </row>
    <row r="7" spans="1:39" ht="14.5" x14ac:dyDescent="0.35">
      <c r="A7" s="4" t="s">
        <v>66</v>
      </c>
      <c r="B7" s="1" t="s">
        <v>77</v>
      </c>
      <c r="C7" s="1"/>
      <c r="D7" s="1"/>
      <c r="E7" s="21"/>
      <c r="F7" s="1"/>
      <c r="G7" s="1"/>
      <c r="H7" s="1"/>
      <c r="I7" s="1"/>
      <c r="J7" s="1"/>
      <c r="K7" s="1"/>
      <c r="L7" s="1"/>
      <c r="M7" s="1"/>
      <c r="N7" s="1"/>
      <c r="O7" s="1"/>
      <c r="P7" s="1"/>
      <c r="Q7" s="1"/>
      <c r="R7" s="1"/>
      <c r="S7" s="1"/>
      <c r="T7" s="1"/>
      <c r="U7" s="1"/>
      <c r="V7" s="1"/>
      <c r="W7" s="1"/>
      <c r="X7" s="1"/>
      <c r="Y7" s="1"/>
      <c r="Z7" s="1"/>
      <c r="AA7" s="1"/>
      <c r="AB7" s="1"/>
      <c r="AC7" s="1"/>
      <c r="AD7" s="1"/>
      <c r="AE7" s="1"/>
      <c r="AF7" s="1"/>
      <c r="AG7" s="1"/>
      <c r="AH7" s="1"/>
    </row>
    <row r="8" spans="1:39" ht="29" x14ac:dyDescent="0.35">
      <c r="A8" s="11" t="s">
        <v>67</v>
      </c>
      <c r="B8" s="1" t="s">
        <v>87</v>
      </c>
      <c r="C8" s="1"/>
      <c r="D8" s="1"/>
      <c r="E8" s="21"/>
      <c r="F8" s="1"/>
      <c r="G8" s="1"/>
      <c r="H8" s="1"/>
      <c r="I8" s="1"/>
      <c r="J8" s="1"/>
      <c r="K8" s="1"/>
      <c r="L8" s="1"/>
      <c r="M8" s="1"/>
      <c r="N8" s="1"/>
      <c r="O8" s="1"/>
      <c r="P8" s="1"/>
      <c r="Q8" s="1"/>
      <c r="R8" s="1"/>
      <c r="S8" s="1"/>
      <c r="T8" s="1"/>
      <c r="U8" s="1"/>
      <c r="V8" s="1"/>
      <c r="W8" s="1"/>
      <c r="X8" s="1"/>
      <c r="Y8" s="1"/>
      <c r="Z8" s="1"/>
      <c r="AA8" s="1"/>
      <c r="AB8" s="1"/>
      <c r="AC8" s="1"/>
      <c r="AD8" s="1"/>
      <c r="AE8" s="1"/>
      <c r="AF8" s="1"/>
      <c r="AG8" s="1"/>
      <c r="AH8" s="1"/>
    </row>
    <row r="9" spans="1:39" ht="14.5" x14ac:dyDescent="0.35">
      <c r="A9" s="4" t="s">
        <v>68</v>
      </c>
      <c r="B9" s="1" t="s">
        <v>88</v>
      </c>
      <c r="C9" s="1"/>
      <c r="D9" s="1"/>
      <c r="E9" s="21"/>
      <c r="F9" s="1"/>
      <c r="G9" s="1"/>
      <c r="H9" s="1"/>
      <c r="I9" s="1"/>
      <c r="J9" s="1"/>
      <c r="K9" s="1"/>
      <c r="L9" s="1"/>
      <c r="M9" s="1"/>
      <c r="N9" s="1"/>
      <c r="O9" s="1"/>
      <c r="P9" s="1"/>
      <c r="Q9" s="1"/>
      <c r="R9" s="1"/>
      <c r="S9" s="1"/>
      <c r="T9" s="1"/>
      <c r="U9" s="1"/>
      <c r="V9" s="1"/>
      <c r="W9" s="1"/>
      <c r="X9" s="1"/>
      <c r="Y9" s="1"/>
      <c r="Z9" s="1"/>
      <c r="AA9" s="1"/>
      <c r="AB9" s="1"/>
      <c r="AC9" s="1"/>
      <c r="AD9" s="1"/>
      <c r="AE9" s="1"/>
      <c r="AF9" s="1"/>
      <c r="AG9" s="1"/>
      <c r="AH9" s="1"/>
    </row>
    <row r="10" spans="1:39" ht="14.5" x14ac:dyDescent="0.35">
      <c r="A10" s="4" t="s">
        <v>69</v>
      </c>
      <c r="B10" s="3" t="s">
        <v>89</v>
      </c>
      <c r="C10" s="1"/>
      <c r="D10" s="1"/>
      <c r="E10" s="2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row>
    <row r="11" spans="1:39" ht="14.5" x14ac:dyDescent="0.35">
      <c r="A11" s="12" t="s">
        <v>70</v>
      </c>
      <c r="B11" s="1" t="s">
        <v>78</v>
      </c>
      <c r="C11" s="1"/>
      <c r="D11" s="1"/>
      <c r="E11" s="2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row>
    <row r="12" spans="1:39" ht="14.5" x14ac:dyDescent="0.35">
      <c r="A12" s="13" t="s">
        <v>71</v>
      </c>
      <c r="B12" s="1" t="s">
        <v>79</v>
      </c>
      <c r="C12" s="1"/>
      <c r="D12" s="1"/>
      <c r="E12" s="2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row>
    <row r="13" spans="1:39" ht="14.5" x14ac:dyDescent="0.35">
      <c r="A13" s="14" t="s">
        <v>72</v>
      </c>
      <c r="B13" s="1" t="s">
        <v>73</v>
      </c>
      <c r="E13" s="20"/>
    </row>
    <row r="14" spans="1:39" ht="14.5" x14ac:dyDescent="0.35">
      <c r="A14" s="14"/>
      <c r="B14" s="5"/>
      <c r="C14" s="5"/>
      <c r="D14" s="5"/>
      <c r="E14" s="22"/>
      <c r="AI14" s="166" t="s">
        <v>15</v>
      </c>
      <c r="AJ14" s="167"/>
      <c r="AK14" s="167"/>
      <c r="AL14" s="167"/>
      <c r="AM14" s="168"/>
    </row>
    <row r="15" spans="1:39" x14ac:dyDescent="0.3">
      <c r="A15" s="169" t="s">
        <v>16</v>
      </c>
      <c r="B15" s="162" t="s">
        <v>17</v>
      </c>
      <c r="C15" s="162" t="s">
        <v>18</v>
      </c>
      <c r="D15" s="162" t="s">
        <v>19</v>
      </c>
      <c r="E15" s="162" t="s">
        <v>20</v>
      </c>
      <c r="F15" s="162" t="s">
        <v>21</v>
      </c>
      <c r="G15" s="162" t="s">
        <v>22</v>
      </c>
      <c r="H15" s="162" t="s">
        <v>23</v>
      </c>
      <c r="I15" s="162" t="s">
        <v>24</v>
      </c>
      <c r="J15" s="162" t="s">
        <v>25</v>
      </c>
      <c r="K15" s="162" t="s">
        <v>26</v>
      </c>
      <c r="L15" s="162" t="s">
        <v>27</v>
      </c>
      <c r="M15" s="169" t="s">
        <v>28</v>
      </c>
      <c r="N15" s="162" t="s">
        <v>29</v>
      </c>
      <c r="O15" s="162" t="s">
        <v>30</v>
      </c>
      <c r="P15" s="162" t="s">
        <v>31</v>
      </c>
      <c r="Q15" s="162" t="s">
        <v>32</v>
      </c>
      <c r="R15" s="162" t="s">
        <v>33</v>
      </c>
      <c r="S15" s="162" t="s">
        <v>34</v>
      </c>
      <c r="T15" s="162" t="s">
        <v>35</v>
      </c>
      <c r="U15" s="162" t="s">
        <v>36</v>
      </c>
      <c r="V15" s="162" t="s">
        <v>37</v>
      </c>
      <c r="W15" s="162" t="s">
        <v>38</v>
      </c>
      <c r="X15" s="162" t="s">
        <v>39</v>
      </c>
      <c r="Y15" s="162" t="s">
        <v>40</v>
      </c>
      <c r="Z15" s="162" t="s">
        <v>41</v>
      </c>
      <c r="AA15" s="162" t="s">
        <v>42</v>
      </c>
      <c r="AB15" s="162" t="s">
        <v>43</v>
      </c>
      <c r="AC15" s="162" t="s">
        <v>74</v>
      </c>
      <c r="AD15" s="153" t="s">
        <v>44</v>
      </c>
      <c r="AE15" s="154"/>
      <c r="AF15" s="154"/>
      <c r="AG15" s="154"/>
      <c r="AH15" s="153" t="s">
        <v>75</v>
      </c>
      <c r="AI15" s="157" t="s">
        <v>76</v>
      </c>
      <c r="AJ15" s="160" t="s">
        <v>45</v>
      </c>
      <c r="AK15" s="160"/>
      <c r="AL15" s="160"/>
      <c r="AM15" s="161"/>
    </row>
    <row r="16" spans="1:39" ht="26" x14ac:dyDescent="0.3">
      <c r="A16" s="170"/>
      <c r="B16" s="164"/>
      <c r="C16" s="164"/>
      <c r="D16" s="164"/>
      <c r="E16" s="164"/>
      <c r="F16" s="164"/>
      <c r="G16" s="164"/>
      <c r="H16" s="164"/>
      <c r="I16" s="164"/>
      <c r="J16" s="164"/>
      <c r="K16" s="164"/>
      <c r="L16" s="164"/>
      <c r="M16" s="170"/>
      <c r="N16" s="164"/>
      <c r="O16" s="164"/>
      <c r="P16" s="164"/>
      <c r="Q16" s="164"/>
      <c r="R16" s="164"/>
      <c r="S16" s="164"/>
      <c r="T16" s="164"/>
      <c r="U16" s="164"/>
      <c r="V16" s="164"/>
      <c r="W16" s="164"/>
      <c r="X16" s="164"/>
      <c r="Y16" s="164"/>
      <c r="Z16" s="164"/>
      <c r="AA16" s="164"/>
      <c r="AB16" s="164"/>
      <c r="AC16" s="164"/>
      <c r="AD16" s="155"/>
      <c r="AE16" s="156"/>
      <c r="AF16" s="156"/>
      <c r="AG16" s="156"/>
      <c r="AH16" s="155"/>
      <c r="AI16" s="158"/>
      <c r="AJ16" s="24" t="s">
        <v>46</v>
      </c>
      <c r="AK16" s="24" t="s">
        <v>47</v>
      </c>
      <c r="AL16" s="24" t="s">
        <v>48</v>
      </c>
      <c r="AM16" s="25" t="s">
        <v>49</v>
      </c>
    </row>
    <row r="17" spans="1:39" ht="39" x14ac:dyDescent="0.3">
      <c r="A17" s="171"/>
      <c r="B17" s="164"/>
      <c r="C17" s="164"/>
      <c r="D17" s="164"/>
      <c r="E17" s="164"/>
      <c r="F17" s="164"/>
      <c r="G17" s="164"/>
      <c r="H17" s="164"/>
      <c r="I17" s="164"/>
      <c r="J17" s="164"/>
      <c r="K17" s="164"/>
      <c r="L17" s="164"/>
      <c r="M17" s="170"/>
      <c r="N17" s="164"/>
      <c r="O17" s="164"/>
      <c r="P17" s="164"/>
      <c r="Q17" s="164"/>
      <c r="R17" s="164"/>
      <c r="S17" s="164"/>
      <c r="T17" s="164"/>
      <c r="U17" s="164"/>
      <c r="V17" s="164"/>
      <c r="W17" s="164"/>
      <c r="X17" s="164"/>
      <c r="Y17" s="164"/>
      <c r="Z17" s="164"/>
      <c r="AA17" s="164"/>
      <c r="AB17" s="164"/>
      <c r="AC17" s="164"/>
      <c r="AD17" s="23" t="s">
        <v>50</v>
      </c>
      <c r="AE17" s="23" t="s">
        <v>51</v>
      </c>
      <c r="AF17" s="23" t="s">
        <v>52</v>
      </c>
      <c r="AG17" s="23" t="s">
        <v>53</v>
      </c>
      <c r="AH17" s="155"/>
      <c r="AI17" s="159"/>
      <c r="AJ17" s="26" t="s">
        <v>54</v>
      </c>
      <c r="AK17" s="162" t="s">
        <v>55</v>
      </c>
      <c r="AL17" s="162"/>
      <c r="AM17" s="163"/>
    </row>
    <row r="18" spans="1:39" ht="15" customHeight="1" x14ac:dyDescent="0.35">
      <c r="A18" s="149" t="s">
        <v>56</v>
      </c>
      <c r="B18" s="27" t="s">
        <v>90</v>
      </c>
      <c r="C18" s="27" t="s">
        <v>58</v>
      </c>
      <c r="D18" s="28"/>
      <c r="E18" s="28"/>
      <c r="F18" s="28"/>
      <c r="G18" s="29"/>
      <c r="H18" s="30"/>
      <c r="I18" s="31"/>
      <c r="J18" s="31"/>
      <c r="K18" s="31"/>
      <c r="L18" s="31"/>
      <c r="M18" s="31"/>
      <c r="N18" s="31"/>
      <c r="O18" s="31"/>
      <c r="P18" s="31"/>
      <c r="Q18" s="31"/>
      <c r="R18" s="31"/>
      <c r="S18" s="31"/>
      <c r="T18" s="31"/>
      <c r="U18" s="31"/>
      <c r="V18" s="31"/>
      <c r="W18" s="31"/>
      <c r="X18" s="31"/>
      <c r="Y18" s="31"/>
      <c r="Z18" s="31"/>
      <c r="AA18" s="31"/>
      <c r="AB18" s="31"/>
      <c r="AC18" s="31"/>
      <c r="AD18" s="32"/>
      <c r="AE18" s="32"/>
      <c r="AF18" s="32"/>
      <c r="AG18" s="32"/>
      <c r="AH18" s="32"/>
      <c r="AI18" s="33"/>
      <c r="AJ18" s="28"/>
      <c r="AK18" s="28"/>
      <c r="AL18" s="28"/>
      <c r="AM18" s="34"/>
    </row>
    <row r="19" spans="1:39" ht="15" customHeight="1" x14ac:dyDescent="0.35">
      <c r="A19" s="150"/>
      <c r="B19" s="35" t="s">
        <v>91</v>
      </c>
      <c r="C19" s="36"/>
      <c r="D19" s="37" t="s">
        <v>92</v>
      </c>
      <c r="E19" s="38">
        <v>10</v>
      </c>
      <c r="F19" s="38"/>
      <c r="G19" s="39"/>
      <c r="H19" s="40"/>
      <c r="I19" s="38"/>
      <c r="J19" s="38"/>
      <c r="K19" s="38"/>
      <c r="L19" s="38"/>
      <c r="M19" s="38"/>
      <c r="N19" s="38"/>
      <c r="O19" s="38"/>
      <c r="P19" s="38"/>
      <c r="Q19" s="38"/>
      <c r="R19" s="38"/>
      <c r="S19" s="38"/>
      <c r="T19" s="38"/>
      <c r="U19" s="38"/>
      <c r="V19" s="38"/>
      <c r="W19" s="38"/>
      <c r="X19" s="38"/>
      <c r="Y19" s="38"/>
      <c r="Z19" s="38"/>
      <c r="AA19" s="38"/>
      <c r="AB19" s="41"/>
      <c r="AC19" s="41"/>
      <c r="AD19" s="42"/>
      <c r="AE19" s="42"/>
      <c r="AF19" s="42"/>
      <c r="AG19" s="42"/>
      <c r="AH19" s="43" t="s">
        <v>93</v>
      </c>
      <c r="AI19" s="44"/>
      <c r="AJ19" s="38"/>
      <c r="AK19" s="41"/>
      <c r="AL19" s="41"/>
      <c r="AM19" s="45"/>
    </row>
    <row r="20" spans="1:39" ht="29" x14ac:dyDescent="0.35">
      <c r="A20" s="150"/>
      <c r="B20" s="46" t="s">
        <v>94</v>
      </c>
      <c r="C20" s="46"/>
      <c r="D20" s="47"/>
      <c r="E20" s="15"/>
      <c r="F20" s="48" t="s">
        <v>85</v>
      </c>
      <c r="G20" s="16">
        <v>2</v>
      </c>
      <c r="H20" s="17" t="s">
        <v>95</v>
      </c>
      <c r="I20" s="6"/>
      <c r="J20" s="15" t="s">
        <v>58</v>
      </c>
      <c r="K20" s="15" t="s">
        <v>0</v>
      </c>
      <c r="L20" s="15" t="s">
        <v>60</v>
      </c>
      <c r="M20" s="15" t="s">
        <v>82</v>
      </c>
      <c r="N20" s="48" t="s">
        <v>96</v>
      </c>
      <c r="O20" s="15">
        <f t="shared" ref="O20:O55" si="0">G20</f>
        <v>2</v>
      </c>
      <c r="P20" s="15">
        <v>24</v>
      </c>
      <c r="Q20" s="15"/>
      <c r="R20" s="15"/>
      <c r="S20" s="16">
        <v>1</v>
      </c>
      <c r="T20" s="15">
        <v>0</v>
      </c>
      <c r="U20" s="6"/>
      <c r="V20" s="15"/>
      <c r="W20" s="15"/>
      <c r="X20" s="15"/>
      <c r="Y20" s="15">
        <f t="shared" ref="Y20:Y34" si="1">U20</f>
        <v>0</v>
      </c>
      <c r="Z20" s="15" t="s">
        <v>81</v>
      </c>
      <c r="AA20" s="18">
        <f>P20+Y20</f>
        <v>24</v>
      </c>
      <c r="AB20" s="2">
        <f t="shared" ref="AB20:AB55" si="2">G20*30</f>
        <v>60</v>
      </c>
      <c r="AC20" s="2">
        <f t="shared" ref="AC20:AC55" si="3">AB20-AA20</f>
        <v>36</v>
      </c>
      <c r="AD20" s="2" t="s">
        <v>97</v>
      </c>
      <c r="AE20" s="2" t="s">
        <v>98</v>
      </c>
      <c r="AF20" s="2"/>
      <c r="AG20" s="2"/>
      <c r="AH20" s="2"/>
      <c r="AI20" s="47" t="s">
        <v>59</v>
      </c>
      <c r="AJ20" s="18"/>
      <c r="AK20" s="2" t="s">
        <v>99</v>
      </c>
      <c r="AL20" s="2"/>
      <c r="AM20" s="49" t="s">
        <v>61</v>
      </c>
    </row>
    <row r="21" spans="1:39" ht="29" x14ac:dyDescent="0.35">
      <c r="A21" s="150"/>
      <c r="B21" s="50" t="s">
        <v>100</v>
      </c>
      <c r="C21" s="2"/>
      <c r="D21" s="9"/>
      <c r="E21" s="15"/>
      <c r="F21" s="48" t="s">
        <v>101</v>
      </c>
      <c r="G21" s="16">
        <v>3</v>
      </c>
      <c r="H21" s="17" t="s">
        <v>95</v>
      </c>
      <c r="I21" s="15"/>
      <c r="J21" s="15" t="s">
        <v>58</v>
      </c>
      <c r="K21" s="48" t="s">
        <v>102</v>
      </c>
      <c r="L21" s="48" t="s">
        <v>60</v>
      </c>
      <c r="M21" s="15" t="s">
        <v>82</v>
      </c>
      <c r="N21" s="48" t="s">
        <v>103</v>
      </c>
      <c r="O21" s="15">
        <f t="shared" si="0"/>
        <v>3</v>
      </c>
      <c r="P21" s="15">
        <v>24</v>
      </c>
      <c r="Q21" s="15"/>
      <c r="R21" s="15"/>
      <c r="S21" s="15">
        <v>1</v>
      </c>
      <c r="T21" s="15">
        <f>P21</f>
        <v>24</v>
      </c>
      <c r="U21" s="15">
        <v>12</v>
      </c>
      <c r="V21" s="15"/>
      <c r="W21" s="15"/>
      <c r="X21" s="15">
        <v>1</v>
      </c>
      <c r="Y21" s="15">
        <f t="shared" si="1"/>
        <v>12</v>
      </c>
      <c r="Z21" s="15" t="s">
        <v>81</v>
      </c>
      <c r="AA21" s="18">
        <f>P21+U21</f>
        <v>36</v>
      </c>
      <c r="AB21" s="2">
        <f t="shared" si="2"/>
        <v>90</v>
      </c>
      <c r="AC21" s="2">
        <f t="shared" si="3"/>
        <v>54</v>
      </c>
      <c r="AD21" s="2" t="s">
        <v>83</v>
      </c>
      <c r="AE21" s="2" t="s">
        <v>84</v>
      </c>
      <c r="AF21" s="2"/>
      <c r="AG21" s="2"/>
      <c r="AH21" s="2"/>
      <c r="AI21" s="47" t="s">
        <v>59</v>
      </c>
      <c r="AJ21" s="48" t="s">
        <v>104</v>
      </c>
      <c r="AK21" s="51" t="s">
        <v>105</v>
      </c>
      <c r="AL21" s="52"/>
      <c r="AM21" s="53" t="s">
        <v>106</v>
      </c>
    </row>
    <row r="22" spans="1:39" ht="43.5" x14ac:dyDescent="0.35">
      <c r="A22" s="150"/>
      <c r="B22" s="50" t="s">
        <v>107</v>
      </c>
      <c r="C22" s="2"/>
      <c r="D22" s="9"/>
      <c r="E22" s="15"/>
      <c r="F22" s="48" t="s">
        <v>85</v>
      </c>
      <c r="G22" s="16">
        <v>3</v>
      </c>
      <c r="H22" s="17" t="s">
        <v>95</v>
      </c>
      <c r="I22" s="15"/>
      <c r="J22" s="15" t="s">
        <v>58</v>
      </c>
      <c r="K22" s="48" t="s">
        <v>108</v>
      </c>
      <c r="L22" s="15" t="s">
        <v>60</v>
      </c>
      <c r="M22" s="15" t="s">
        <v>82</v>
      </c>
      <c r="N22" s="48" t="s">
        <v>109</v>
      </c>
      <c r="O22" s="15">
        <f t="shared" si="0"/>
        <v>3</v>
      </c>
      <c r="P22" s="15">
        <v>24</v>
      </c>
      <c r="Q22" s="15"/>
      <c r="R22" s="15"/>
      <c r="S22" s="15">
        <v>1</v>
      </c>
      <c r="T22" s="15">
        <v>0</v>
      </c>
      <c r="U22" s="15">
        <v>12</v>
      </c>
      <c r="V22" s="15"/>
      <c r="W22" s="15"/>
      <c r="X22" s="15">
        <v>1</v>
      </c>
      <c r="Y22" s="15">
        <f t="shared" si="1"/>
        <v>12</v>
      </c>
      <c r="Z22" s="15" t="s">
        <v>81</v>
      </c>
      <c r="AA22" s="18">
        <f>P22+Y22</f>
        <v>36</v>
      </c>
      <c r="AB22" s="2">
        <f t="shared" si="2"/>
        <v>90</v>
      </c>
      <c r="AC22" s="2">
        <f t="shared" si="3"/>
        <v>54</v>
      </c>
      <c r="AD22" s="54" t="s">
        <v>110</v>
      </c>
      <c r="AE22" s="54" t="s">
        <v>111</v>
      </c>
      <c r="AF22" s="2"/>
      <c r="AG22" s="2"/>
      <c r="AH22" s="55"/>
      <c r="AI22" s="47" t="s">
        <v>59</v>
      </c>
      <c r="AJ22" s="48" t="s">
        <v>112</v>
      </c>
      <c r="AK22" s="48" t="s">
        <v>105</v>
      </c>
      <c r="AL22" s="15"/>
      <c r="AM22" s="53" t="s">
        <v>106</v>
      </c>
    </row>
    <row r="23" spans="1:39" ht="14.5" x14ac:dyDescent="0.35">
      <c r="A23" s="150"/>
      <c r="B23" s="50" t="s">
        <v>9</v>
      </c>
      <c r="C23" s="2"/>
      <c r="D23" s="9"/>
      <c r="E23" s="15"/>
      <c r="F23" s="48"/>
      <c r="G23" s="16">
        <v>2</v>
      </c>
      <c r="H23" s="17"/>
      <c r="I23" s="15"/>
      <c r="J23" s="15" t="s">
        <v>58</v>
      </c>
      <c r="K23" s="15" t="s">
        <v>10</v>
      </c>
      <c r="L23" s="48" t="s">
        <v>60</v>
      </c>
      <c r="M23" s="15" t="s">
        <v>59</v>
      </c>
      <c r="N23" s="15"/>
      <c r="O23" s="15">
        <f t="shared" si="0"/>
        <v>2</v>
      </c>
      <c r="P23" s="15">
        <v>8</v>
      </c>
      <c r="Q23" s="15"/>
      <c r="R23" s="15"/>
      <c r="S23" s="15">
        <v>1</v>
      </c>
      <c r="T23" s="15">
        <f>P23</f>
        <v>8</v>
      </c>
      <c r="U23" s="15">
        <v>8</v>
      </c>
      <c r="V23" s="15"/>
      <c r="W23" s="15"/>
      <c r="X23" s="15">
        <v>1</v>
      </c>
      <c r="Y23" s="15">
        <f t="shared" si="1"/>
        <v>8</v>
      </c>
      <c r="Z23" s="15" t="s">
        <v>81</v>
      </c>
      <c r="AA23" s="18">
        <f>P23+U23</f>
        <v>16</v>
      </c>
      <c r="AB23" s="2">
        <f t="shared" si="2"/>
        <v>60</v>
      </c>
      <c r="AC23" s="2">
        <f t="shared" si="3"/>
        <v>44</v>
      </c>
      <c r="AD23" s="2" t="s">
        <v>113</v>
      </c>
      <c r="AE23" s="2" t="s">
        <v>114</v>
      </c>
      <c r="AF23" s="2"/>
      <c r="AG23" s="2"/>
      <c r="AH23" s="55"/>
      <c r="AI23" s="47" t="s">
        <v>82</v>
      </c>
      <c r="AJ23" s="15" t="s">
        <v>115</v>
      </c>
      <c r="AK23" s="15"/>
      <c r="AL23" s="15"/>
      <c r="AM23" s="56" t="s">
        <v>116</v>
      </c>
    </row>
    <row r="24" spans="1:39" ht="14.5" x14ac:dyDescent="0.35">
      <c r="A24" s="150"/>
      <c r="B24" s="57" t="s">
        <v>57</v>
      </c>
      <c r="C24" s="57" t="s">
        <v>58</v>
      </c>
      <c r="D24" s="58"/>
      <c r="E24" s="59"/>
      <c r="F24" s="60"/>
      <c r="G24" s="61"/>
      <c r="H24" s="62"/>
      <c r="I24" s="59"/>
      <c r="J24" s="59"/>
      <c r="K24" s="59"/>
      <c r="L24" s="63"/>
      <c r="M24" s="63"/>
      <c r="N24" s="63"/>
      <c r="O24" s="59"/>
      <c r="P24" s="59"/>
      <c r="Q24" s="59"/>
      <c r="R24" s="59"/>
      <c r="S24" s="59"/>
      <c r="T24" s="59"/>
      <c r="U24" s="63"/>
      <c r="V24" s="63"/>
      <c r="W24" s="63"/>
      <c r="X24" s="63"/>
      <c r="Y24" s="63"/>
      <c r="Z24" s="63"/>
      <c r="AA24" s="64"/>
      <c r="AB24" s="65"/>
      <c r="AC24" s="65"/>
      <c r="AD24" s="65"/>
      <c r="AE24" s="65"/>
      <c r="AF24" s="65"/>
      <c r="AG24" s="65"/>
      <c r="AH24" s="66"/>
      <c r="AI24" s="67"/>
      <c r="AJ24" s="63"/>
      <c r="AK24" s="63"/>
      <c r="AL24" s="63"/>
      <c r="AM24" s="68"/>
    </row>
    <row r="25" spans="1:39" ht="29" x14ac:dyDescent="0.35">
      <c r="A25" s="150"/>
      <c r="B25" s="69" t="s">
        <v>117</v>
      </c>
      <c r="C25" s="69"/>
      <c r="D25" s="37" t="s">
        <v>118</v>
      </c>
      <c r="E25" s="38">
        <v>9</v>
      </c>
      <c r="F25" s="70"/>
      <c r="G25" s="39"/>
      <c r="H25" s="40"/>
      <c r="I25" s="71"/>
      <c r="J25" s="38"/>
      <c r="K25" s="72"/>
      <c r="L25" s="38"/>
      <c r="M25" s="38"/>
      <c r="N25" s="38"/>
      <c r="O25" s="38"/>
      <c r="P25" s="38"/>
      <c r="Q25" s="38"/>
      <c r="R25" s="38"/>
      <c r="S25" s="38"/>
      <c r="T25" s="38"/>
      <c r="U25" s="38"/>
      <c r="V25" s="38"/>
      <c r="W25" s="38"/>
      <c r="X25" s="38"/>
      <c r="Y25" s="38"/>
      <c r="Z25" s="38"/>
      <c r="AA25" s="73"/>
      <c r="AB25" s="36"/>
      <c r="AC25" s="36"/>
      <c r="AD25" s="36"/>
      <c r="AE25" s="36"/>
      <c r="AF25" s="36"/>
      <c r="AG25" s="36"/>
      <c r="AH25" s="74" t="s">
        <v>119</v>
      </c>
      <c r="AI25" s="75"/>
      <c r="AJ25" s="38"/>
      <c r="AK25" s="38"/>
      <c r="AL25" s="38"/>
      <c r="AM25" s="45"/>
    </row>
    <row r="26" spans="1:39" ht="14.5" x14ac:dyDescent="0.35">
      <c r="A26" s="150"/>
      <c r="B26" s="2" t="s">
        <v>120</v>
      </c>
      <c r="C26" s="2"/>
      <c r="D26" s="47"/>
      <c r="E26" s="15"/>
      <c r="F26" s="48" t="s">
        <v>80</v>
      </c>
      <c r="G26" s="16">
        <v>3</v>
      </c>
      <c r="H26" s="17" t="s">
        <v>121</v>
      </c>
      <c r="I26" s="6"/>
      <c r="J26" s="15" t="s">
        <v>58</v>
      </c>
      <c r="K26" s="76" t="s">
        <v>122</v>
      </c>
      <c r="L26" s="15" t="s">
        <v>60</v>
      </c>
      <c r="M26" s="15" t="s">
        <v>59</v>
      </c>
      <c r="N26" s="15"/>
      <c r="O26" s="15">
        <f t="shared" si="0"/>
        <v>3</v>
      </c>
      <c r="P26" s="8">
        <v>12</v>
      </c>
      <c r="Q26" s="15"/>
      <c r="R26" s="15"/>
      <c r="S26" s="15">
        <v>1</v>
      </c>
      <c r="T26" s="15">
        <f t="shared" ref="T26:T34" si="4">P26</f>
        <v>12</v>
      </c>
      <c r="U26" s="8">
        <v>12</v>
      </c>
      <c r="V26" s="15"/>
      <c r="W26" s="15"/>
      <c r="X26" s="15">
        <v>1</v>
      </c>
      <c r="Y26" s="15">
        <f t="shared" si="1"/>
        <v>12</v>
      </c>
      <c r="Z26" s="15" t="s">
        <v>81</v>
      </c>
      <c r="AA26" s="18">
        <f>P26+Y26</f>
        <v>24</v>
      </c>
      <c r="AB26" s="2">
        <f t="shared" si="2"/>
        <v>90</v>
      </c>
      <c r="AC26" s="2">
        <f t="shared" si="3"/>
        <v>66</v>
      </c>
      <c r="AD26" s="2" t="s">
        <v>123</v>
      </c>
      <c r="AE26" s="2" t="s">
        <v>124</v>
      </c>
      <c r="AF26" s="2"/>
      <c r="AG26" s="2"/>
      <c r="AH26" s="2"/>
      <c r="AI26" s="47" t="s">
        <v>59</v>
      </c>
      <c r="AJ26" s="15"/>
      <c r="AK26" s="15" t="s">
        <v>65</v>
      </c>
      <c r="AL26" s="15"/>
      <c r="AM26" s="53" t="s">
        <v>125</v>
      </c>
    </row>
    <row r="27" spans="1:39" ht="14.5" x14ac:dyDescent="0.35">
      <c r="A27" s="150"/>
      <c r="B27" s="50" t="s">
        <v>126</v>
      </c>
      <c r="C27" s="2"/>
      <c r="D27" s="9"/>
      <c r="E27" s="15"/>
      <c r="F27" s="48" t="s">
        <v>80</v>
      </c>
      <c r="G27" s="16">
        <v>3</v>
      </c>
      <c r="H27" s="17" t="s">
        <v>121</v>
      </c>
      <c r="I27" s="6"/>
      <c r="J27" s="15" t="s">
        <v>58</v>
      </c>
      <c r="K27" s="76" t="s">
        <v>127</v>
      </c>
      <c r="L27" s="15" t="s">
        <v>60</v>
      </c>
      <c r="M27" s="15" t="s">
        <v>59</v>
      </c>
      <c r="N27" s="15"/>
      <c r="O27" s="16">
        <f t="shared" si="0"/>
        <v>3</v>
      </c>
      <c r="P27" s="16">
        <v>6</v>
      </c>
      <c r="Q27" s="15"/>
      <c r="R27" s="15"/>
      <c r="S27" s="15">
        <v>1</v>
      </c>
      <c r="T27" s="15">
        <f t="shared" si="4"/>
        <v>6</v>
      </c>
      <c r="U27" s="16">
        <v>6</v>
      </c>
      <c r="V27" s="15"/>
      <c r="W27" s="15"/>
      <c r="X27" s="15">
        <v>1</v>
      </c>
      <c r="Y27" s="15">
        <f t="shared" si="1"/>
        <v>6</v>
      </c>
      <c r="Z27" s="15" t="s">
        <v>81</v>
      </c>
      <c r="AA27" s="18">
        <f>P27+U27</f>
        <v>12</v>
      </c>
      <c r="AB27" s="2">
        <f t="shared" si="2"/>
        <v>90</v>
      </c>
      <c r="AC27" s="2">
        <f t="shared" si="3"/>
        <v>78</v>
      </c>
      <c r="AD27" s="2" t="s">
        <v>128</v>
      </c>
      <c r="AE27" s="2" t="s">
        <v>129</v>
      </c>
      <c r="AF27" s="2"/>
      <c r="AG27" s="2"/>
      <c r="AH27" s="2"/>
      <c r="AI27" s="47" t="s">
        <v>59</v>
      </c>
      <c r="AJ27" s="15"/>
      <c r="AK27" s="15" t="s">
        <v>125</v>
      </c>
      <c r="AL27" s="15"/>
      <c r="AM27" s="53" t="s">
        <v>125</v>
      </c>
    </row>
    <row r="28" spans="1:39" ht="29" x14ac:dyDescent="0.35">
      <c r="A28" s="150"/>
      <c r="B28" s="2" t="s">
        <v>130</v>
      </c>
      <c r="C28" s="2"/>
      <c r="D28" s="47"/>
      <c r="E28" s="15"/>
      <c r="F28" s="48" t="s">
        <v>80</v>
      </c>
      <c r="G28" s="16">
        <v>3</v>
      </c>
      <c r="H28" s="17" t="s">
        <v>121</v>
      </c>
      <c r="I28" s="6"/>
      <c r="J28" s="15" t="s">
        <v>58</v>
      </c>
      <c r="K28" s="76" t="s">
        <v>131</v>
      </c>
      <c r="L28" s="15" t="s">
        <v>60</v>
      </c>
      <c r="M28" s="15" t="s">
        <v>59</v>
      </c>
      <c r="N28" s="15"/>
      <c r="O28" s="15">
        <f t="shared" si="0"/>
        <v>3</v>
      </c>
      <c r="P28" s="8">
        <v>12</v>
      </c>
      <c r="Q28" s="15"/>
      <c r="R28" s="15"/>
      <c r="S28" s="15">
        <v>1</v>
      </c>
      <c r="T28" s="15">
        <f t="shared" si="4"/>
        <v>12</v>
      </c>
      <c r="U28" s="8">
        <v>12</v>
      </c>
      <c r="V28" s="15"/>
      <c r="W28" s="15"/>
      <c r="X28" s="15">
        <v>1</v>
      </c>
      <c r="Y28" s="15">
        <f t="shared" si="1"/>
        <v>12</v>
      </c>
      <c r="Z28" s="15" t="s">
        <v>81</v>
      </c>
      <c r="AA28" s="18">
        <f>P28+Y28</f>
        <v>24</v>
      </c>
      <c r="AB28" s="2">
        <f t="shared" si="2"/>
        <v>90</v>
      </c>
      <c r="AC28" s="2">
        <f t="shared" si="3"/>
        <v>66</v>
      </c>
      <c r="AD28" s="2" t="s">
        <v>62</v>
      </c>
      <c r="AE28" s="2" t="s">
        <v>63</v>
      </c>
      <c r="AF28" s="2"/>
      <c r="AG28" s="2"/>
      <c r="AH28" s="2"/>
      <c r="AI28" s="47" t="s">
        <v>82</v>
      </c>
      <c r="AJ28" s="48" t="s">
        <v>132</v>
      </c>
      <c r="AK28" s="15"/>
      <c r="AL28" s="15"/>
      <c r="AM28" s="56" t="s">
        <v>116</v>
      </c>
    </row>
    <row r="29" spans="1:39" ht="14.5" x14ac:dyDescent="0.35">
      <c r="A29" s="150"/>
      <c r="B29" s="66" t="s">
        <v>90</v>
      </c>
      <c r="C29" s="66" t="s">
        <v>58</v>
      </c>
      <c r="D29" s="58"/>
      <c r="E29" s="59"/>
      <c r="F29" s="60"/>
      <c r="G29" s="61"/>
      <c r="H29" s="62"/>
      <c r="I29" s="59"/>
      <c r="J29" s="59"/>
      <c r="K29" s="59"/>
      <c r="L29" s="59"/>
      <c r="M29" s="59"/>
      <c r="N29" s="59"/>
      <c r="O29" s="59"/>
      <c r="P29" s="59"/>
      <c r="Q29" s="59"/>
      <c r="R29" s="59"/>
      <c r="S29" s="59"/>
      <c r="T29" s="59"/>
      <c r="U29" s="59"/>
      <c r="V29" s="59"/>
      <c r="W29" s="59"/>
      <c r="X29" s="59"/>
      <c r="Y29" s="59"/>
      <c r="Z29" s="59"/>
      <c r="AA29" s="77"/>
      <c r="AB29" s="66"/>
      <c r="AC29" s="66"/>
      <c r="AD29" s="66"/>
      <c r="AE29" s="66"/>
      <c r="AF29" s="66"/>
      <c r="AG29" s="66"/>
      <c r="AH29" s="66"/>
      <c r="AI29" s="67"/>
      <c r="AJ29" s="63"/>
      <c r="AK29" s="63"/>
      <c r="AL29" s="63"/>
      <c r="AM29" s="68"/>
    </row>
    <row r="30" spans="1:39" ht="43.5" x14ac:dyDescent="0.35">
      <c r="A30" s="150"/>
      <c r="B30" s="78" t="s">
        <v>133</v>
      </c>
      <c r="C30" s="36"/>
      <c r="D30" s="37" t="s">
        <v>134</v>
      </c>
      <c r="E30" s="38">
        <v>7</v>
      </c>
      <c r="F30" s="70"/>
      <c r="G30" s="39"/>
      <c r="H30" s="40"/>
      <c r="I30" s="71"/>
      <c r="J30" s="38"/>
      <c r="K30" s="72"/>
      <c r="L30" s="38"/>
      <c r="M30" s="38"/>
      <c r="N30" s="38"/>
      <c r="O30" s="38"/>
      <c r="P30" s="38"/>
      <c r="Q30" s="38"/>
      <c r="R30" s="38"/>
      <c r="S30" s="38"/>
      <c r="T30" s="38"/>
      <c r="U30" s="38"/>
      <c r="V30" s="38"/>
      <c r="W30" s="38"/>
      <c r="X30" s="38"/>
      <c r="Y30" s="38"/>
      <c r="Z30" s="38"/>
      <c r="AA30" s="73"/>
      <c r="AB30" s="36"/>
      <c r="AC30" s="36"/>
      <c r="AD30" s="36"/>
      <c r="AE30" s="36"/>
      <c r="AF30" s="36"/>
      <c r="AG30" s="36"/>
      <c r="AH30" s="74" t="s">
        <v>93</v>
      </c>
      <c r="AI30" s="75"/>
      <c r="AJ30" s="38"/>
      <c r="AK30" s="38"/>
      <c r="AL30" s="38"/>
      <c r="AM30" s="45"/>
    </row>
    <row r="31" spans="1:39" ht="14.5" x14ac:dyDescent="0.35">
      <c r="A31" s="150"/>
      <c r="B31" s="2" t="s">
        <v>135</v>
      </c>
      <c r="C31" s="2"/>
      <c r="D31" s="47"/>
      <c r="E31" s="15"/>
      <c r="F31" s="48" t="s">
        <v>85</v>
      </c>
      <c r="G31" s="16">
        <v>2</v>
      </c>
      <c r="H31" s="17" t="s">
        <v>121</v>
      </c>
      <c r="I31" s="6"/>
      <c r="J31" s="15" t="s">
        <v>58</v>
      </c>
      <c r="K31" s="7" t="s">
        <v>136</v>
      </c>
      <c r="L31" s="15" t="s">
        <v>60</v>
      </c>
      <c r="M31" s="15" t="s">
        <v>59</v>
      </c>
      <c r="N31" s="15"/>
      <c r="O31" s="15">
        <f t="shared" si="0"/>
        <v>2</v>
      </c>
      <c r="P31" s="6"/>
      <c r="Q31" s="15"/>
      <c r="R31" s="15"/>
      <c r="S31" s="15"/>
      <c r="T31" s="15"/>
      <c r="U31" s="8">
        <v>18</v>
      </c>
      <c r="V31" s="15"/>
      <c r="W31" s="15"/>
      <c r="X31" s="15">
        <v>1</v>
      </c>
      <c r="Y31" s="15">
        <f t="shared" si="1"/>
        <v>18</v>
      </c>
      <c r="Z31" s="15" t="s">
        <v>81</v>
      </c>
      <c r="AA31" s="18">
        <f>P31+Y31</f>
        <v>18</v>
      </c>
      <c r="AB31" s="2">
        <f t="shared" si="2"/>
        <v>60</v>
      </c>
      <c r="AC31" s="2">
        <f t="shared" si="3"/>
        <v>42</v>
      </c>
      <c r="AD31" s="2" t="s">
        <v>137</v>
      </c>
      <c r="AE31" s="2" t="s">
        <v>86</v>
      </c>
      <c r="AF31" s="2"/>
      <c r="AG31" s="2"/>
      <c r="AH31" s="2"/>
      <c r="AI31" s="47" t="s">
        <v>82</v>
      </c>
      <c r="AJ31" s="15" t="s">
        <v>138</v>
      </c>
      <c r="AK31" s="15"/>
      <c r="AL31" s="15"/>
      <c r="AM31" s="79" t="s">
        <v>139</v>
      </c>
    </row>
    <row r="32" spans="1:39" ht="14.5" x14ac:dyDescent="0.35">
      <c r="A32" s="150"/>
      <c r="B32" s="50" t="s">
        <v>140</v>
      </c>
      <c r="C32" s="2"/>
      <c r="D32" s="9"/>
      <c r="E32" s="15"/>
      <c r="F32" s="48" t="s">
        <v>141</v>
      </c>
      <c r="G32" s="16">
        <v>2</v>
      </c>
      <c r="H32" s="17" t="s">
        <v>121</v>
      </c>
      <c r="I32" s="6"/>
      <c r="J32" s="15" t="s">
        <v>58</v>
      </c>
      <c r="K32" s="76" t="s">
        <v>142</v>
      </c>
      <c r="L32" s="15" t="s">
        <v>143</v>
      </c>
      <c r="M32" s="15" t="s">
        <v>59</v>
      </c>
      <c r="N32" s="15"/>
      <c r="O32" s="15">
        <f t="shared" si="0"/>
        <v>2</v>
      </c>
      <c r="P32" s="15"/>
      <c r="Q32" s="15"/>
      <c r="R32" s="15"/>
      <c r="S32" s="15"/>
      <c r="T32" s="15"/>
      <c r="U32" s="15">
        <v>24</v>
      </c>
      <c r="V32" s="15"/>
      <c r="W32" s="15"/>
      <c r="X32" s="15">
        <v>1</v>
      </c>
      <c r="Y32" s="15">
        <f t="shared" si="1"/>
        <v>24</v>
      </c>
      <c r="Z32" s="15" t="s">
        <v>81</v>
      </c>
      <c r="AA32" s="18">
        <f>P32+U32</f>
        <v>24</v>
      </c>
      <c r="AB32" s="2">
        <f t="shared" si="2"/>
        <v>60</v>
      </c>
      <c r="AC32" s="2">
        <f t="shared" si="3"/>
        <v>36</v>
      </c>
      <c r="AD32" s="2" t="s">
        <v>144</v>
      </c>
      <c r="AE32" s="2" t="s">
        <v>145</v>
      </c>
      <c r="AF32" s="2"/>
      <c r="AG32" s="2"/>
      <c r="AH32" s="2"/>
      <c r="AI32" s="80" t="s">
        <v>82</v>
      </c>
      <c r="AJ32" s="19" t="s">
        <v>115</v>
      </c>
      <c r="AK32" s="19"/>
      <c r="AL32" s="19"/>
      <c r="AM32" s="79" t="s">
        <v>139</v>
      </c>
    </row>
    <row r="33" spans="1:39" ht="87" x14ac:dyDescent="0.35">
      <c r="A33" s="150"/>
      <c r="B33" s="81" t="s">
        <v>146</v>
      </c>
      <c r="C33" s="2"/>
      <c r="D33" s="82"/>
      <c r="E33" s="83"/>
      <c r="F33" s="84" t="s">
        <v>141</v>
      </c>
      <c r="G33" s="85">
        <v>2</v>
      </c>
      <c r="H33" s="86" t="s">
        <v>121</v>
      </c>
      <c r="I33" s="10"/>
      <c r="J33" s="83" t="s">
        <v>147</v>
      </c>
      <c r="K33" s="87" t="s">
        <v>148</v>
      </c>
      <c r="L33" s="83" t="s">
        <v>149</v>
      </c>
      <c r="M33" s="83" t="s">
        <v>82</v>
      </c>
      <c r="N33" s="84" t="s">
        <v>150</v>
      </c>
      <c r="O33" s="15">
        <f t="shared" si="0"/>
        <v>2</v>
      </c>
      <c r="P33" s="83"/>
      <c r="Q33" s="83"/>
      <c r="R33" s="83"/>
      <c r="S33" s="83"/>
      <c r="T33" s="83"/>
      <c r="U33" s="83">
        <v>24</v>
      </c>
      <c r="V33" s="83"/>
      <c r="W33" s="83"/>
      <c r="X33" s="83">
        <v>1</v>
      </c>
      <c r="Y33" s="83">
        <f t="shared" si="1"/>
        <v>24</v>
      </c>
      <c r="Z33" s="83" t="s">
        <v>81</v>
      </c>
      <c r="AA33" s="18">
        <f>P33+Y33</f>
        <v>24</v>
      </c>
      <c r="AB33" s="2">
        <f t="shared" si="2"/>
        <v>60</v>
      </c>
      <c r="AC33" s="2">
        <f t="shared" si="3"/>
        <v>36</v>
      </c>
      <c r="AD33" s="55" t="s">
        <v>151</v>
      </c>
      <c r="AE33" s="55" t="s">
        <v>152</v>
      </c>
      <c r="AF33" s="2"/>
      <c r="AG33" s="2"/>
      <c r="AH33" s="2"/>
      <c r="AI33" s="88" t="s">
        <v>82</v>
      </c>
      <c r="AJ33" s="89" t="s">
        <v>153</v>
      </c>
      <c r="AK33" s="89"/>
      <c r="AL33" s="89"/>
      <c r="AM33" s="90" t="s">
        <v>154</v>
      </c>
    </row>
    <row r="34" spans="1:39" ht="29" x14ac:dyDescent="0.35">
      <c r="A34" s="150"/>
      <c r="B34" s="50" t="s">
        <v>155</v>
      </c>
      <c r="C34" s="2"/>
      <c r="D34" s="9"/>
      <c r="E34" s="15"/>
      <c r="F34" s="48" t="s">
        <v>85</v>
      </c>
      <c r="G34" s="16">
        <v>1</v>
      </c>
      <c r="H34" s="17" t="s">
        <v>121</v>
      </c>
      <c r="I34" s="6"/>
      <c r="J34" s="15" t="s">
        <v>58</v>
      </c>
      <c r="K34" s="76" t="s">
        <v>156</v>
      </c>
      <c r="L34" s="15" t="s">
        <v>60</v>
      </c>
      <c r="M34" s="15" t="s">
        <v>59</v>
      </c>
      <c r="N34" s="15"/>
      <c r="O34" s="15">
        <f t="shared" si="0"/>
        <v>1</v>
      </c>
      <c r="P34" s="15">
        <v>3</v>
      </c>
      <c r="Q34" s="15"/>
      <c r="R34" s="15"/>
      <c r="S34" s="15">
        <v>1</v>
      </c>
      <c r="T34" s="15">
        <f t="shared" si="4"/>
        <v>3</v>
      </c>
      <c r="U34" s="15">
        <v>12</v>
      </c>
      <c r="V34" s="15"/>
      <c r="W34" s="15"/>
      <c r="X34" s="15">
        <v>1</v>
      </c>
      <c r="Y34" s="15">
        <f t="shared" si="1"/>
        <v>12</v>
      </c>
      <c r="Z34" s="15" t="s">
        <v>81</v>
      </c>
      <c r="AA34" s="18">
        <f>P34+U34</f>
        <v>15</v>
      </c>
      <c r="AB34" s="2">
        <f t="shared" si="2"/>
        <v>30</v>
      </c>
      <c r="AC34" s="2">
        <f t="shared" si="3"/>
        <v>15</v>
      </c>
      <c r="AD34" s="55" t="s">
        <v>157</v>
      </c>
      <c r="AE34" s="55" t="s">
        <v>158</v>
      </c>
      <c r="AF34" s="2"/>
      <c r="AG34" s="2"/>
      <c r="AH34" s="2"/>
      <c r="AI34" s="47" t="s">
        <v>82</v>
      </c>
      <c r="AJ34" s="15" t="s">
        <v>159</v>
      </c>
      <c r="AK34" s="15"/>
      <c r="AL34" s="15"/>
      <c r="AM34" s="79" t="s">
        <v>139</v>
      </c>
    </row>
    <row r="35" spans="1:39" ht="14.5" x14ac:dyDescent="0.35">
      <c r="A35" s="150"/>
      <c r="B35" s="91" t="s">
        <v>160</v>
      </c>
      <c r="C35" s="91"/>
      <c r="D35" s="92"/>
      <c r="E35" s="93"/>
      <c r="F35" s="93"/>
      <c r="G35" s="93"/>
      <c r="H35" s="93"/>
      <c r="I35" s="93"/>
      <c r="J35" s="93"/>
      <c r="K35" s="93"/>
      <c r="L35" s="93"/>
      <c r="M35" s="93"/>
      <c r="N35" s="93"/>
      <c r="O35" s="93"/>
      <c r="P35" s="93">
        <f>SUM(P19:P34)</f>
        <v>113</v>
      </c>
      <c r="Q35" s="93"/>
      <c r="R35" s="93"/>
      <c r="S35" s="93"/>
      <c r="T35" s="93">
        <f>SUM(T19:T34)</f>
        <v>65</v>
      </c>
      <c r="U35" s="93">
        <f>SUM(U19:U34)</f>
        <v>140</v>
      </c>
      <c r="V35" s="93"/>
      <c r="W35" s="93"/>
      <c r="X35" s="93"/>
      <c r="Y35" s="93">
        <f>SUM(Y19:Y34)</f>
        <v>140</v>
      </c>
      <c r="Z35" s="93"/>
      <c r="AA35" s="93">
        <f>SUM(AA19:AA34)</f>
        <v>253</v>
      </c>
      <c r="AB35" s="94"/>
      <c r="AC35" s="94"/>
      <c r="AD35" s="95"/>
      <c r="AE35" s="95"/>
      <c r="AF35" s="95"/>
      <c r="AG35" s="95"/>
      <c r="AH35" s="96"/>
      <c r="AI35" s="93"/>
      <c r="AJ35" s="93"/>
      <c r="AK35" s="93"/>
      <c r="AL35" s="93"/>
      <c r="AM35" s="97"/>
    </row>
    <row r="36" spans="1:39" ht="14.5" x14ac:dyDescent="0.3">
      <c r="A36" s="151" t="s">
        <v>64</v>
      </c>
      <c r="B36" s="57" t="s">
        <v>90</v>
      </c>
      <c r="C36" s="57"/>
      <c r="D36" s="98"/>
      <c r="E36" s="99"/>
      <c r="F36" s="100"/>
      <c r="G36" s="101"/>
      <c r="H36" s="102"/>
      <c r="I36" s="99"/>
      <c r="J36" s="99"/>
      <c r="K36" s="99"/>
      <c r="L36" s="99"/>
      <c r="M36" s="99"/>
      <c r="N36" s="99"/>
      <c r="O36" s="99"/>
      <c r="P36" s="99"/>
      <c r="Q36" s="99"/>
      <c r="R36" s="99"/>
      <c r="S36" s="99"/>
      <c r="T36" s="99"/>
      <c r="U36" s="99"/>
      <c r="V36" s="99"/>
      <c r="W36" s="99"/>
      <c r="X36" s="99"/>
      <c r="Y36" s="99"/>
      <c r="Z36" s="99"/>
      <c r="AA36" s="99"/>
      <c r="AB36" s="99"/>
      <c r="AC36" s="99"/>
      <c r="AD36" s="103"/>
      <c r="AE36" s="103"/>
      <c r="AF36" s="103"/>
      <c r="AG36" s="103"/>
      <c r="AH36" s="103"/>
      <c r="AI36" s="104"/>
      <c r="AJ36" s="105"/>
      <c r="AK36" s="105"/>
      <c r="AL36" s="106"/>
      <c r="AM36" s="107"/>
    </row>
    <row r="37" spans="1:39" ht="43.5" x14ac:dyDescent="0.35">
      <c r="A37" s="152"/>
      <c r="B37" s="36" t="s">
        <v>161</v>
      </c>
      <c r="C37" s="36"/>
      <c r="D37" s="108" t="s">
        <v>162</v>
      </c>
      <c r="E37" s="38">
        <v>5</v>
      </c>
      <c r="F37" s="70"/>
      <c r="G37" s="39"/>
      <c r="H37" s="40"/>
      <c r="I37" s="38"/>
      <c r="J37" s="38"/>
      <c r="K37" s="38"/>
      <c r="L37" s="38"/>
      <c r="M37" s="38"/>
      <c r="N37" s="38"/>
      <c r="O37" s="38"/>
      <c r="P37" s="38"/>
      <c r="Q37" s="38"/>
      <c r="R37" s="38"/>
      <c r="S37" s="38"/>
      <c r="T37" s="38"/>
      <c r="U37" s="38"/>
      <c r="V37" s="38"/>
      <c r="W37" s="38"/>
      <c r="X37" s="38"/>
      <c r="Y37" s="38"/>
      <c r="Z37" s="38"/>
      <c r="AA37" s="38"/>
      <c r="AB37" s="38"/>
      <c r="AC37" s="73"/>
      <c r="AD37" s="36"/>
      <c r="AE37" s="36"/>
      <c r="AF37" s="36"/>
      <c r="AG37" s="36"/>
      <c r="AH37" s="74" t="s">
        <v>93</v>
      </c>
      <c r="AI37" s="109"/>
      <c r="AJ37" s="109"/>
      <c r="AK37" s="109"/>
      <c r="AL37" s="110"/>
      <c r="AM37" s="111"/>
    </row>
    <row r="38" spans="1:39" ht="43.5" x14ac:dyDescent="0.35">
      <c r="A38" s="152"/>
      <c r="B38" s="2" t="s">
        <v>1</v>
      </c>
      <c r="C38" s="2"/>
      <c r="D38" s="47"/>
      <c r="E38" s="15"/>
      <c r="F38" s="48" t="s">
        <v>85</v>
      </c>
      <c r="G38" s="16">
        <v>3</v>
      </c>
      <c r="H38" s="17" t="s">
        <v>121</v>
      </c>
      <c r="I38" s="15"/>
      <c r="J38" s="15" t="s">
        <v>58</v>
      </c>
      <c r="K38" s="112" t="s">
        <v>2</v>
      </c>
      <c r="L38" s="15" t="s">
        <v>60</v>
      </c>
      <c r="M38" s="15" t="s">
        <v>59</v>
      </c>
      <c r="N38" s="15"/>
      <c r="O38" s="15">
        <f t="shared" si="0"/>
        <v>3</v>
      </c>
      <c r="P38" s="15">
        <v>12</v>
      </c>
      <c r="Q38" s="15"/>
      <c r="R38" s="15"/>
      <c r="S38" s="15">
        <v>1</v>
      </c>
      <c r="T38" s="15">
        <f>P38</f>
        <v>12</v>
      </c>
      <c r="U38" s="15">
        <v>12</v>
      </c>
      <c r="V38" s="15"/>
      <c r="W38" s="15"/>
      <c r="X38" s="15">
        <v>1</v>
      </c>
      <c r="Y38" s="83">
        <f t="shared" ref="Y38:Y50" si="5">U38</f>
        <v>12</v>
      </c>
      <c r="Z38" s="15" t="s">
        <v>81</v>
      </c>
      <c r="AA38" s="15">
        <f>P38+Y38</f>
        <v>24</v>
      </c>
      <c r="AB38" s="15">
        <f t="shared" si="2"/>
        <v>90</v>
      </c>
      <c r="AC38" s="15">
        <f t="shared" si="3"/>
        <v>66</v>
      </c>
      <c r="AD38" s="113" t="s">
        <v>163</v>
      </c>
      <c r="AE38" s="113" t="s">
        <v>164</v>
      </c>
      <c r="AF38" s="114"/>
      <c r="AG38" s="114"/>
      <c r="AH38" s="114"/>
      <c r="AI38" s="115" t="s">
        <v>59</v>
      </c>
      <c r="AJ38" s="52" t="s">
        <v>165</v>
      </c>
      <c r="AK38" s="51" t="s">
        <v>166</v>
      </c>
      <c r="AL38" s="116"/>
      <c r="AM38" s="117" t="s">
        <v>167</v>
      </c>
    </row>
    <row r="39" spans="1:39" ht="43.5" x14ac:dyDescent="0.35">
      <c r="A39" s="152"/>
      <c r="B39" s="2" t="s">
        <v>168</v>
      </c>
      <c r="C39" s="2"/>
      <c r="D39" s="47"/>
      <c r="E39" s="15"/>
      <c r="F39" s="48" t="s">
        <v>85</v>
      </c>
      <c r="G39" s="16">
        <v>2</v>
      </c>
      <c r="H39" s="17" t="s">
        <v>121</v>
      </c>
      <c r="I39" s="15"/>
      <c r="J39" s="15" t="s">
        <v>58</v>
      </c>
      <c r="K39" s="48" t="s">
        <v>169</v>
      </c>
      <c r="L39" s="15" t="s">
        <v>60</v>
      </c>
      <c r="M39" s="15" t="s">
        <v>82</v>
      </c>
      <c r="N39" s="48" t="s">
        <v>170</v>
      </c>
      <c r="O39" s="15">
        <f t="shared" si="0"/>
        <v>2</v>
      </c>
      <c r="P39" s="15">
        <v>18</v>
      </c>
      <c r="Q39" s="15"/>
      <c r="R39" s="15"/>
      <c r="S39" s="15">
        <v>1</v>
      </c>
      <c r="T39" s="15">
        <v>0</v>
      </c>
      <c r="U39" s="15">
        <v>0</v>
      </c>
      <c r="V39" s="15"/>
      <c r="W39" s="15"/>
      <c r="X39" s="15"/>
      <c r="Y39" s="15">
        <f t="shared" si="5"/>
        <v>0</v>
      </c>
      <c r="Z39" s="15" t="s">
        <v>81</v>
      </c>
      <c r="AA39" s="15">
        <f>P39+U39</f>
        <v>18</v>
      </c>
      <c r="AB39" s="15">
        <f t="shared" si="2"/>
        <v>60</v>
      </c>
      <c r="AC39" s="15">
        <f t="shared" si="3"/>
        <v>42</v>
      </c>
      <c r="AD39" s="118" t="s">
        <v>171</v>
      </c>
      <c r="AE39" s="118" t="s">
        <v>172</v>
      </c>
      <c r="AF39" s="18"/>
      <c r="AG39" s="18"/>
      <c r="AH39" s="18"/>
      <c r="AI39" s="119" t="s">
        <v>59</v>
      </c>
      <c r="AJ39" s="116"/>
      <c r="AK39" s="15" t="s">
        <v>61</v>
      </c>
      <c r="AL39" s="15"/>
      <c r="AM39" s="53" t="s">
        <v>61</v>
      </c>
    </row>
    <row r="40" spans="1:39" ht="14.5" x14ac:dyDescent="0.35">
      <c r="A40" s="152"/>
      <c r="B40" s="66" t="s">
        <v>57</v>
      </c>
      <c r="C40" s="66"/>
      <c r="D40" s="58"/>
      <c r="E40" s="59"/>
      <c r="F40" s="60"/>
      <c r="G40" s="61"/>
      <c r="H40" s="62"/>
      <c r="I40" s="59"/>
      <c r="J40" s="59"/>
      <c r="K40" s="59"/>
      <c r="L40" s="63"/>
      <c r="M40" s="63"/>
      <c r="N40" s="63"/>
      <c r="O40" s="59"/>
      <c r="P40" s="59"/>
      <c r="Q40" s="59"/>
      <c r="R40" s="59"/>
      <c r="S40" s="59"/>
      <c r="T40" s="59"/>
      <c r="U40" s="59"/>
      <c r="V40" s="59"/>
      <c r="W40" s="59"/>
      <c r="X40" s="59"/>
      <c r="Y40" s="59"/>
      <c r="Z40" s="59"/>
      <c r="AA40" s="59"/>
      <c r="AB40" s="59"/>
      <c r="AC40" s="59"/>
      <c r="AD40" s="120"/>
      <c r="AE40" s="120"/>
      <c r="AF40" s="120"/>
      <c r="AG40" s="120"/>
      <c r="AH40" s="120"/>
      <c r="AI40" s="121"/>
      <c r="AJ40" s="27"/>
      <c r="AK40" s="27"/>
      <c r="AL40" s="63"/>
      <c r="AM40" s="68"/>
    </row>
    <row r="41" spans="1:39" ht="29" x14ac:dyDescent="0.35">
      <c r="A41" s="152"/>
      <c r="B41" s="36" t="s">
        <v>173</v>
      </c>
      <c r="C41" s="36"/>
      <c r="D41" s="108" t="s">
        <v>174</v>
      </c>
      <c r="E41" s="38">
        <v>13</v>
      </c>
      <c r="F41" s="70"/>
      <c r="G41" s="39"/>
      <c r="H41" s="40"/>
      <c r="I41" s="38"/>
      <c r="J41" s="38"/>
      <c r="K41" s="38"/>
      <c r="L41" s="38"/>
      <c r="M41" s="38"/>
      <c r="N41" s="38"/>
      <c r="O41" s="38"/>
      <c r="P41" s="38"/>
      <c r="Q41" s="38"/>
      <c r="R41" s="38"/>
      <c r="S41" s="38"/>
      <c r="T41" s="38"/>
      <c r="U41" s="38"/>
      <c r="V41" s="38"/>
      <c r="W41" s="38"/>
      <c r="X41" s="38"/>
      <c r="Y41" s="38"/>
      <c r="Z41" s="38"/>
      <c r="AA41" s="38"/>
      <c r="AB41" s="38"/>
      <c r="AC41" s="73"/>
      <c r="AD41" s="36"/>
      <c r="AE41" s="36"/>
      <c r="AF41" s="36"/>
      <c r="AG41" s="36"/>
      <c r="AH41" s="74" t="s">
        <v>119</v>
      </c>
      <c r="AI41" s="109"/>
      <c r="AJ41" s="109"/>
      <c r="AK41" s="109"/>
      <c r="AL41" s="110"/>
      <c r="AM41" s="111"/>
    </row>
    <row r="42" spans="1:39" ht="43.5" x14ac:dyDescent="0.35">
      <c r="A42" s="152"/>
      <c r="B42" s="2" t="s">
        <v>175</v>
      </c>
      <c r="C42" s="2"/>
      <c r="D42" s="47"/>
      <c r="E42" s="15"/>
      <c r="F42" s="48" t="s">
        <v>101</v>
      </c>
      <c r="G42" s="16">
        <v>5</v>
      </c>
      <c r="H42" s="17" t="s">
        <v>121</v>
      </c>
      <c r="I42" s="15"/>
      <c r="J42" s="15" t="s">
        <v>58</v>
      </c>
      <c r="K42" s="122" t="s">
        <v>176</v>
      </c>
      <c r="L42" s="15" t="s">
        <v>60</v>
      </c>
      <c r="M42" s="15" t="s">
        <v>59</v>
      </c>
      <c r="N42" s="15"/>
      <c r="O42" s="15">
        <f t="shared" si="0"/>
        <v>5</v>
      </c>
      <c r="P42" s="15">
        <v>24</v>
      </c>
      <c r="Q42" s="15"/>
      <c r="R42" s="15"/>
      <c r="S42" s="15">
        <v>1</v>
      </c>
      <c r="T42" s="15">
        <f t="shared" ref="T42:T50" si="6">P42</f>
        <v>24</v>
      </c>
      <c r="U42" s="15">
        <v>12</v>
      </c>
      <c r="V42" s="15"/>
      <c r="W42" s="15"/>
      <c r="X42" s="15">
        <v>1</v>
      </c>
      <c r="Y42" s="15">
        <f t="shared" si="5"/>
        <v>12</v>
      </c>
      <c r="Z42" s="15" t="s">
        <v>81</v>
      </c>
      <c r="AA42" s="15">
        <f>P42+Y42</f>
        <v>36</v>
      </c>
      <c r="AB42" s="15">
        <f t="shared" si="2"/>
        <v>150</v>
      </c>
      <c r="AC42" s="15">
        <f t="shared" si="3"/>
        <v>114</v>
      </c>
      <c r="AD42" s="114" t="s">
        <v>177</v>
      </c>
      <c r="AE42" s="114" t="s">
        <v>178</v>
      </c>
      <c r="AF42" s="114"/>
      <c r="AG42" s="114"/>
      <c r="AH42" s="114"/>
      <c r="AI42" s="115" t="s">
        <v>59</v>
      </c>
      <c r="AJ42" s="51" t="s">
        <v>179</v>
      </c>
      <c r="AK42" s="51" t="s">
        <v>180</v>
      </c>
      <c r="AL42" s="15"/>
      <c r="AM42" s="117" t="s">
        <v>181</v>
      </c>
    </row>
    <row r="43" spans="1:39" ht="14.5" x14ac:dyDescent="0.35">
      <c r="A43" s="152"/>
      <c r="B43" s="2" t="s">
        <v>182</v>
      </c>
      <c r="C43" s="2"/>
      <c r="D43" s="47"/>
      <c r="E43" s="15"/>
      <c r="F43" s="48" t="s">
        <v>85</v>
      </c>
      <c r="G43" s="16">
        <v>3</v>
      </c>
      <c r="H43" s="17" t="s">
        <v>121</v>
      </c>
      <c r="I43" s="15"/>
      <c r="J43" s="15" t="s">
        <v>58</v>
      </c>
      <c r="K43" s="48" t="s">
        <v>183</v>
      </c>
      <c r="L43" s="15" t="s">
        <v>60</v>
      </c>
      <c r="M43" s="15" t="s">
        <v>59</v>
      </c>
      <c r="N43" s="15"/>
      <c r="O43" s="15">
        <f t="shared" si="0"/>
        <v>3</v>
      </c>
      <c r="P43" s="15">
        <v>12</v>
      </c>
      <c r="Q43" s="15"/>
      <c r="R43" s="15"/>
      <c r="S43" s="15">
        <v>1</v>
      </c>
      <c r="T43" s="15">
        <f t="shared" si="6"/>
        <v>12</v>
      </c>
      <c r="U43" s="15">
        <v>12</v>
      </c>
      <c r="V43" s="15"/>
      <c r="W43" s="15"/>
      <c r="X43" s="15">
        <v>1</v>
      </c>
      <c r="Y43" s="15">
        <f t="shared" si="5"/>
        <v>12</v>
      </c>
      <c r="Z43" s="47" t="s">
        <v>81</v>
      </c>
      <c r="AA43" s="15">
        <f>P43+U43</f>
        <v>24</v>
      </c>
      <c r="AB43" s="15">
        <f t="shared" si="2"/>
        <v>90</v>
      </c>
      <c r="AC43" s="15">
        <f t="shared" si="3"/>
        <v>66</v>
      </c>
      <c r="AD43" s="18" t="s">
        <v>184</v>
      </c>
      <c r="AE43" s="18" t="s">
        <v>185</v>
      </c>
      <c r="AF43" s="18"/>
      <c r="AG43" s="18"/>
      <c r="AH43" s="18"/>
      <c r="AI43" s="119" t="s">
        <v>82</v>
      </c>
      <c r="AJ43" s="15" t="s">
        <v>65</v>
      </c>
      <c r="AK43" s="15"/>
      <c r="AL43" s="15"/>
      <c r="AM43" s="79" t="s">
        <v>139</v>
      </c>
    </row>
    <row r="44" spans="1:39" ht="29" x14ac:dyDescent="0.35">
      <c r="A44" s="152"/>
      <c r="B44" s="2" t="s">
        <v>186</v>
      </c>
      <c r="C44" s="2"/>
      <c r="D44" s="47"/>
      <c r="E44" s="15"/>
      <c r="F44" s="48" t="s">
        <v>101</v>
      </c>
      <c r="G44" s="16">
        <v>3</v>
      </c>
      <c r="H44" s="17" t="s">
        <v>121</v>
      </c>
      <c r="I44" s="15"/>
      <c r="J44" s="15" t="s">
        <v>58</v>
      </c>
      <c r="K44" s="48" t="s">
        <v>187</v>
      </c>
      <c r="L44" s="15" t="s">
        <v>60</v>
      </c>
      <c r="M44" s="15" t="s">
        <v>59</v>
      </c>
      <c r="N44" s="15"/>
      <c r="O44" s="15">
        <f t="shared" si="0"/>
        <v>3</v>
      </c>
      <c r="P44" s="15">
        <v>12</v>
      </c>
      <c r="Q44" s="15"/>
      <c r="R44" s="15"/>
      <c r="S44" s="15">
        <v>1</v>
      </c>
      <c r="T44" s="15">
        <f t="shared" si="6"/>
        <v>12</v>
      </c>
      <c r="U44" s="15">
        <v>12</v>
      </c>
      <c r="V44" s="15"/>
      <c r="W44" s="15"/>
      <c r="X44" s="15">
        <v>1</v>
      </c>
      <c r="Y44" s="15">
        <f t="shared" si="5"/>
        <v>12</v>
      </c>
      <c r="Z44" s="15" t="s">
        <v>81</v>
      </c>
      <c r="AA44" s="15">
        <f>P44+Y44</f>
        <v>24</v>
      </c>
      <c r="AB44" s="15">
        <f t="shared" si="2"/>
        <v>90</v>
      </c>
      <c r="AC44" s="15">
        <f t="shared" si="3"/>
        <v>66</v>
      </c>
      <c r="AD44" s="18" t="s">
        <v>188</v>
      </c>
      <c r="AE44" s="18" t="s">
        <v>189</v>
      </c>
      <c r="AF44" s="18"/>
      <c r="AG44" s="18"/>
      <c r="AH44" s="18"/>
      <c r="AI44" s="119" t="s">
        <v>82</v>
      </c>
      <c r="AJ44" s="48" t="s">
        <v>190</v>
      </c>
      <c r="AK44" s="48"/>
      <c r="AL44" s="15"/>
      <c r="AM44" s="79" t="s">
        <v>139</v>
      </c>
    </row>
    <row r="45" spans="1:39" ht="14.5" x14ac:dyDescent="0.35">
      <c r="A45" s="152"/>
      <c r="B45" s="2" t="s">
        <v>191</v>
      </c>
      <c r="C45" s="2"/>
      <c r="D45" s="47"/>
      <c r="E45" s="15"/>
      <c r="F45" s="48" t="s">
        <v>85</v>
      </c>
      <c r="G45" s="16">
        <v>2</v>
      </c>
      <c r="H45" s="17" t="s">
        <v>121</v>
      </c>
      <c r="I45" s="15"/>
      <c r="J45" s="15" t="s">
        <v>58</v>
      </c>
      <c r="K45" s="48" t="s">
        <v>192</v>
      </c>
      <c r="L45" s="15" t="s">
        <v>60</v>
      </c>
      <c r="M45" s="15" t="s">
        <v>59</v>
      </c>
      <c r="N45" s="15"/>
      <c r="O45" s="15">
        <f t="shared" si="0"/>
        <v>2</v>
      </c>
      <c r="P45" s="15">
        <v>8</v>
      </c>
      <c r="Q45" s="15"/>
      <c r="R45" s="15"/>
      <c r="S45" s="15">
        <v>1</v>
      </c>
      <c r="T45" s="15">
        <f t="shared" si="6"/>
        <v>8</v>
      </c>
      <c r="U45" s="15">
        <v>8</v>
      </c>
      <c r="V45" s="15"/>
      <c r="W45" s="15"/>
      <c r="X45" s="15">
        <v>1</v>
      </c>
      <c r="Y45" s="15">
        <f t="shared" si="5"/>
        <v>8</v>
      </c>
      <c r="Z45" s="47" t="s">
        <v>81</v>
      </c>
      <c r="AA45" s="15">
        <f>P45+U45</f>
        <v>16</v>
      </c>
      <c r="AB45" s="15">
        <f t="shared" si="2"/>
        <v>60</v>
      </c>
      <c r="AC45" s="15">
        <f t="shared" si="3"/>
        <v>44</v>
      </c>
      <c r="AD45" s="18" t="s">
        <v>193</v>
      </c>
      <c r="AE45" s="18" t="s">
        <v>194</v>
      </c>
      <c r="AF45" s="18"/>
      <c r="AG45" s="18"/>
      <c r="AH45" s="18"/>
      <c r="AI45" s="119" t="s">
        <v>82</v>
      </c>
      <c r="AJ45" s="48" t="s">
        <v>195</v>
      </c>
      <c r="AK45" s="48"/>
      <c r="AL45" s="15"/>
      <c r="AM45" s="79" t="s">
        <v>139</v>
      </c>
    </row>
    <row r="46" spans="1:39" ht="14.5" x14ac:dyDescent="0.35">
      <c r="A46" s="152"/>
      <c r="B46" s="66" t="s">
        <v>57</v>
      </c>
      <c r="C46" s="66"/>
      <c r="D46" s="58"/>
      <c r="E46" s="59"/>
      <c r="F46" s="60"/>
      <c r="G46" s="61"/>
      <c r="H46" s="62"/>
      <c r="I46" s="59"/>
      <c r="J46" s="59"/>
      <c r="K46" s="60"/>
      <c r="L46" s="63"/>
      <c r="M46" s="63"/>
      <c r="N46" s="63"/>
      <c r="O46" s="59"/>
      <c r="P46" s="59"/>
      <c r="Q46" s="59"/>
      <c r="R46" s="59"/>
      <c r="S46" s="59"/>
      <c r="T46" s="59"/>
      <c r="U46" s="63"/>
      <c r="V46" s="63"/>
      <c r="W46" s="63"/>
      <c r="X46" s="63"/>
      <c r="Y46" s="63"/>
      <c r="Z46" s="63"/>
      <c r="AA46" s="63"/>
      <c r="AB46" s="63"/>
      <c r="AC46" s="63"/>
      <c r="AD46" s="123"/>
      <c r="AE46" s="123"/>
      <c r="AF46" s="123"/>
      <c r="AG46" s="123"/>
      <c r="AH46" s="123"/>
      <c r="AI46" s="124"/>
      <c r="AJ46" s="63"/>
      <c r="AK46" s="63"/>
      <c r="AL46" s="63"/>
      <c r="AM46" s="68"/>
    </row>
    <row r="47" spans="1:39" ht="43.5" x14ac:dyDescent="0.35">
      <c r="A47" s="152"/>
      <c r="B47" s="36" t="s">
        <v>196</v>
      </c>
      <c r="C47" s="36"/>
      <c r="D47" s="108" t="s">
        <v>197</v>
      </c>
      <c r="E47" s="38">
        <v>4</v>
      </c>
      <c r="F47" s="70"/>
      <c r="G47" s="39"/>
      <c r="H47" s="40"/>
      <c r="I47" s="38"/>
      <c r="J47" s="38"/>
      <c r="K47" s="70"/>
      <c r="L47" s="38"/>
      <c r="M47" s="38"/>
      <c r="N47" s="38"/>
      <c r="O47" s="38"/>
      <c r="P47" s="38"/>
      <c r="Q47" s="38"/>
      <c r="R47" s="38"/>
      <c r="S47" s="38"/>
      <c r="T47" s="38"/>
      <c r="U47" s="38"/>
      <c r="V47" s="38"/>
      <c r="W47" s="38"/>
      <c r="X47" s="38"/>
      <c r="Y47" s="38"/>
      <c r="Z47" s="38"/>
      <c r="AA47" s="38"/>
      <c r="AB47" s="38"/>
      <c r="AC47" s="73"/>
      <c r="AD47" s="36"/>
      <c r="AE47" s="36"/>
      <c r="AF47" s="36"/>
      <c r="AG47" s="36"/>
      <c r="AH47" s="74" t="s">
        <v>226</v>
      </c>
      <c r="AI47" s="110"/>
      <c r="AJ47" s="125"/>
      <c r="AK47" s="125"/>
      <c r="AL47" s="125"/>
      <c r="AM47" s="111"/>
    </row>
    <row r="48" spans="1:39" ht="14.5" x14ac:dyDescent="0.35">
      <c r="A48" s="152"/>
      <c r="B48" s="2" t="s">
        <v>3</v>
      </c>
      <c r="C48" s="2"/>
      <c r="D48" s="47"/>
      <c r="E48" s="15"/>
      <c r="F48" s="48" t="s">
        <v>85</v>
      </c>
      <c r="G48" s="16">
        <v>1</v>
      </c>
      <c r="H48" s="17"/>
      <c r="I48" s="15"/>
      <c r="J48" s="15" t="s">
        <v>58</v>
      </c>
      <c r="K48" s="122" t="s">
        <v>198</v>
      </c>
      <c r="L48" s="15" t="s">
        <v>60</v>
      </c>
      <c r="M48" s="15" t="s">
        <v>59</v>
      </c>
      <c r="N48" s="15"/>
      <c r="O48" s="15">
        <f t="shared" si="0"/>
        <v>1</v>
      </c>
      <c r="P48" s="15">
        <v>6</v>
      </c>
      <c r="Q48" s="15"/>
      <c r="R48" s="15"/>
      <c r="S48" s="15">
        <v>1</v>
      </c>
      <c r="T48" s="15">
        <f t="shared" si="6"/>
        <v>6</v>
      </c>
      <c r="U48" s="15"/>
      <c r="V48" s="15"/>
      <c r="W48" s="15"/>
      <c r="X48" s="15"/>
      <c r="Y48" s="15"/>
      <c r="Z48" s="15" t="s">
        <v>81</v>
      </c>
      <c r="AA48" s="15">
        <f>P48+Y48</f>
        <v>6</v>
      </c>
      <c r="AB48" s="15">
        <f t="shared" si="2"/>
        <v>30</v>
      </c>
      <c r="AC48" s="15">
        <f t="shared" si="3"/>
        <v>24</v>
      </c>
      <c r="AD48" s="114" t="s">
        <v>199</v>
      </c>
      <c r="AE48" s="114" t="s">
        <v>200</v>
      </c>
      <c r="AF48" s="114"/>
      <c r="AG48" s="114"/>
      <c r="AH48" s="114"/>
      <c r="AI48" s="126" t="s">
        <v>82</v>
      </c>
      <c r="AJ48" s="19" t="s">
        <v>65</v>
      </c>
      <c r="AK48" s="15"/>
      <c r="AL48" s="116"/>
      <c r="AM48" s="79" t="s">
        <v>139</v>
      </c>
    </row>
    <row r="49" spans="1:39" ht="14.5" x14ac:dyDescent="0.35">
      <c r="A49" s="152"/>
      <c r="B49" s="2" t="s">
        <v>5</v>
      </c>
      <c r="C49" s="2"/>
      <c r="D49" s="47"/>
      <c r="E49" s="15"/>
      <c r="F49" s="48" t="s">
        <v>85</v>
      </c>
      <c r="G49" s="16">
        <v>1</v>
      </c>
      <c r="H49" s="17"/>
      <c r="I49" s="15"/>
      <c r="J49" s="15" t="s">
        <v>58</v>
      </c>
      <c r="K49" s="48" t="s">
        <v>6</v>
      </c>
      <c r="L49" s="15" t="s">
        <v>60</v>
      </c>
      <c r="M49" s="15" t="s">
        <v>59</v>
      </c>
      <c r="N49" s="15"/>
      <c r="O49" s="15">
        <f t="shared" si="0"/>
        <v>1</v>
      </c>
      <c r="P49" s="15">
        <v>6</v>
      </c>
      <c r="Q49" s="15"/>
      <c r="R49" s="15"/>
      <c r="S49" s="15">
        <v>1</v>
      </c>
      <c r="T49" s="15">
        <f t="shared" si="6"/>
        <v>6</v>
      </c>
      <c r="U49" s="15"/>
      <c r="V49" s="15"/>
      <c r="W49" s="15"/>
      <c r="X49" s="15"/>
      <c r="Y49" s="15"/>
      <c r="Z49" s="15" t="s">
        <v>81</v>
      </c>
      <c r="AA49" s="15">
        <f>P49+U49</f>
        <v>6</v>
      </c>
      <c r="AB49" s="15">
        <f t="shared" si="2"/>
        <v>30</v>
      </c>
      <c r="AC49" s="15">
        <f t="shared" si="3"/>
        <v>24</v>
      </c>
      <c r="AD49" s="18" t="s">
        <v>201</v>
      </c>
      <c r="AE49" s="18" t="s">
        <v>202</v>
      </c>
      <c r="AF49" s="18"/>
      <c r="AG49" s="18"/>
      <c r="AH49" s="18"/>
      <c r="AI49" s="127" t="s">
        <v>82</v>
      </c>
      <c r="AJ49" s="128" t="s">
        <v>65</v>
      </c>
      <c r="AK49" s="15"/>
      <c r="AL49" s="116"/>
      <c r="AM49" s="79" t="s">
        <v>139</v>
      </c>
    </row>
    <row r="50" spans="1:39" ht="14.5" x14ac:dyDescent="0.35">
      <c r="A50" s="152"/>
      <c r="B50" s="2" t="s">
        <v>4</v>
      </c>
      <c r="C50" s="2"/>
      <c r="D50" s="47"/>
      <c r="E50" s="15"/>
      <c r="F50" s="48" t="s">
        <v>85</v>
      </c>
      <c r="G50" s="16">
        <v>2</v>
      </c>
      <c r="H50" s="17"/>
      <c r="I50" s="15"/>
      <c r="J50" s="15" t="s">
        <v>58</v>
      </c>
      <c r="K50" s="48" t="s">
        <v>13</v>
      </c>
      <c r="L50" s="15" t="s">
        <v>60</v>
      </c>
      <c r="M50" s="15" t="s">
        <v>59</v>
      </c>
      <c r="N50" s="15"/>
      <c r="O50" s="15">
        <f t="shared" si="0"/>
        <v>2</v>
      </c>
      <c r="P50" s="15">
        <v>3</v>
      </c>
      <c r="Q50" s="15"/>
      <c r="R50" s="15"/>
      <c r="S50" s="15">
        <v>1</v>
      </c>
      <c r="T50" s="15">
        <f t="shared" si="6"/>
        <v>3</v>
      </c>
      <c r="U50" s="15">
        <v>6</v>
      </c>
      <c r="V50" s="15"/>
      <c r="W50" s="15"/>
      <c r="X50" s="15">
        <v>1</v>
      </c>
      <c r="Y50" s="15">
        <f t="shared" si="5"/>
        <v>6</v>
      </c>
      <c r="Z50" s="15" t="s">
        <v>81</v>
      </c>
      <c r="AA50" s="15">
        <f>P50+Y50</f>
        <v>9</v>
      </c>
      <c r="AB50" s="15">
        <f t="shared" si="2"/>
        <v>60</v>
      </c>
      <c r="AC50" s="15">
        <f t="shared" si="3"/>
        <v>51</v>
      </c>
      <c r="AD50" s="18" t="s">
        <v>203</v>
      </c>
      <c r="AE50" s="18" t="s">
        <v>204</v>
      </c>
      <c r="AF50" s="18"/>
      <c r="AG50" s="18"/>
      <c r="AH50" s="18"/>
      <c r="AI50" s="119" t="s">
        <v>82</v>
      </c>
      <c r="AJ50" s="15" t="s">
        <v>115</v>
      </c>
      <c r="AK50" s="116"/>
      <c r="AL50" s="116"/>
      <c r="AM50" s="79" t="s">
        <v>139</v>
      </c>
    </row>
    <row r="51" spans="1:39" ht="14.5" x14ac:dyDescent="0.35">
      <c r="A51" s="152"/>
      <c r="B51" s="66" t="s">
        <v>90</v>
      </c>
      <c r="C51" s="66"/>
      <c r="D51" s="58"/>
      <c r="E51" s="59"/>
      <c r="F51" s="60"/>
      <c r="G51" s="61"/>
      <c r="H51" s="62"/>
      <c r="I51" s="59"/>
      <c r="J51" s="59"/>
      <c r="K51" s="59"/>
      <c r="L51" s="63"/>
      <c r="M51" s="63"/>
      <c r="N51" s="63"/>
      <c r="O51" s="59"/>
      <c r="P51" s="59"/>
      <c r="Q51" s="59"/>
      <c r="R51" s="59"/>
      <c r="S51" s="59"/>
      <c r="T51" s="59"/>
      <c r="U51" s="59"/>
      <c r="V51" s="59"/>
      <c r="W51" s="59"/>
      <c r="X51" s="59"/>
      <c r="Y51" s="59"/>
      <c r="Z51" s="59"/>
      <c r="AA51" s="59"/>
      <c r="AB51" s="59"/>
      <c r="AC51" s="59"/>
      <c r="AD51" s="120"/>
      <c r="AE51" s="120"/>
      <c r="AF51" s="120"/>
      <c r="AG51" s="120"/>
      <c r="AH51" s="120"/>
      <c r="AI51" s="124"/>
      <c r="AJ51" s="63"/>
      <c r="AK51" s="63"/>
      <c r="AL51" s="63"/>
      <c r="AM51" s="68"/>
    </row>
    <row r="52" spans="1:39" ht="43.5" x14ac:dyDescent="0.35">
      <c r="A52" s="152"/>
      <c r="B52" s="36" t="s">
        <v>205</v>
      </c>
      <c r="C52" s="36"/>
      <c r="D52" s="108" t="s">
        <v>206</v>
      </c>
      <c r="E52" s="38">
        <v>12</v>
      </c>
      <c r="F52" s="70"/>
      <c r="G52" s="39"/>
      <c r="H52" s="40"/>
      <c r="I52" s="38"/>
      <c r="J52" s="38"/>
      <c r="K52" s="38"/>
      <c r="L52" s="38"/>
      <c r="M52" s="38"/>
      <c r="N52" s="38"/>
      <c r="O52" s="38"/>
      <c r="P52" s="38"/>
      <c r="Q52" s="38"/>
      <c r="R52" s="38"/>
      <c r="S52" s="38"/>
      <c r="T52" s="38"/>
      <c r="U52" s="38"/>
      <c r="V52" s="38"/>
      <c r="W52" s="38"/>
      <c r="X52" s="38"/>
      <c r="Y52" s="38"/>
      <c r="Z52" s="38"/>
      <c r="AA52" s="38"/>
      <c r="AB52" s="38"/>
      <c r="AC52" s="73"/>
      <c r="AD52" s="36"/>
      <c r="AE52" s="36"/>
      <c r="AF52" s="36"/>
      <c r="AG52" s="36"/>
      <c r="AH52" s="74" t="s">
        <v>207</v>
      </c>
      <c r="AI52" s="110"/>
      <c r="AJ52" s="125"/>
      <c r="AK52" s="125"/>
      <c r="AL52" s="125"/>
      <c r="AM52" s="111"/>
    </row>
    <row r="53" spans="1:39" ht="29" x14ac:dyDescent="0.35">
      <c r="A53" s="152"/>
      <c r="B53" s="2" t="s">
        <v>208</v>
      </c>
      <c r="C53" s="2"/>
      <c r="D53" s="47"/>
      <c r="E53" s="15"/>
      <c r="F53" s="48" t="s">
        <v>85</v>
      </c>
      <c r="G53" s="16">
        <v>6</v>
      </c>
      <c r="H53" s="17"/>
      <c r="I53" s="15"/>
      <c r="J53" s="15" t="s">
        <v>58</v>
      </c>
      <c r="K53" s="112" t="s">
        <v>209</v>
      </c>
      <c r="L53" s="15" t="s">
        <v>60</v>
      </c>
      <c r="M53" s="15" t="s">
        <v>59</v>
      </c>
      <c r="N53" s="15"/>
      <c r="O53" s="15">
        <f t="shared" si="0"/>
        <v>6</v>
      </c>
      <c r="P53" s="15"/>
      <c r="Q53" s="15"/>
      <c r="R53" s="15"/>
      <c r="S53" s="15"/>
      <c r="T53" s="15"/>
      <c r="U53" s="15">
        <v>14</v>
      </c>
      <c r="V53" s="15"/>
      <c r="W53" s="15">
        <v>21</v>
      </c>
      <c r="X53" s="15">
        <v>1</v>
      </c>
      <c r="Y53" s="15">
        <f>U53+W53</f>
        <v>35</v>
      </c>
      <c r="Z53" s="15" t="s">
        <v>210</v>
      </c>
      <c r="AA53" s="15">
        <v>14</v>
      </c>
      <c r="AB53" s="15">
        <f t="shared" si="2"/>
        <v>180</v>
      </c>
      <c r="AC53" s="15">
        <f t="shared" si="3"/>
        <v>166</v>
      </c>
      <c r="AD53" s="114" t="s">
        <v>177</v>
      </c>
      <c r="AE53" s="114" t="s">
        <v>178</v>
      </c>
      <c r="AF53" s="114"/>
      <c r="AG53" s="114"/>
      <c r="AH53" s="129" t="s">
        <v>211</v>
      </c>
      <c r="AI53" s="126" t="s">
        <v>82</v>
      </c>
      <c r="AJ53" s="130" t="s">
        <v>212</v>
      </c>
      <c r="AK53" s="48"/>
      <c r="AL53" s="116"/>
      <c r="AM53" s="79" t="s">
        <v>139</v>
      </c>
    </row>
    <row r="54" spans="1:39" ht="101.5" x14ac:dyDescent="0.35">
      <c r="A54" s="152"/>
      <c r="B54" s="2" t="s">
        <v>7</v>
      </c>
      <c r="C54" s="2"/>
      <c r="D54" s="47"/>
      <c r="E54" s="15"/>
      <c r="F54" s="48" t="s">
        <v>85</v>
      </c>
      <c r="G54" s="16">
        <v>0</v>
      </c>
      <c r="H54" s="17"/>
      <c r="I54" s="15"/>
      <c r="J54" s="15" t="s">
        <v>58</v>
      </c>
      <c r="K54" s="48" t="s">
        <v>8</v>
      </c>
      <c r="L54" s="15" t="s">
        <v>60</v>
      </c>
      <c r="M54" s="15" t="s">
        <v>59</v>
      </c>
      <c r="N54" s="15"/>
      <c r="O54" s="15">
        <f t="shared" si="0"/>
        <v>0</v>
      </c>
      <c r="P54" s="15"/>
      <c r="Q54" s="15"/>
      <c r="R54" s="15"/>
      <c r="S54" s="15"/>
      <c r="T54" s="15"/>
      <c r="U54" s="15">
        <v>18</v>
      </c>
      <c r="V54" s="15"/>
      <c r="W54" s="15"/>
      <c r="X54" s="15"/>
      <c r="Y54" s="15">
        <v>18</v>
      </c>
      <c r="Z54" s="15" t="s">
        <v>81</v>
      </c>
      <c r="AA54" s="15">
        <f>P54+U54</f>
        <v>18</v>
      </c>
      <c r="AB54" s="15">
        <v>18</v>
      </c>
      <c r="AC54" s="15">
        <v>18</v>
      </c>
      <c r="AD54" s="118" t="s">
        <v>213</v>
      </c>
      <c r="AE54" s="118" t="s">
        <v>214</v>
      </c>
      <c r="AF54" s="18"/>
      <c r="AG54" s="18"/>
      <c r="AH54" s="118"/>
      <c r="AI54" s="131"/>
      <c r="AJ54" s="132" t="s">
        <v>215</v>
      </c>
      <c r="AK54" s="133"/>
      <c r="AL54" s="133"/>
      <c r="AM54" s="134"/>
    </row>
    <row r="55" spans="1:39" ht="43.5" x14ac:dyDescent="0.35">
      <c r="A55" s="152"/>
      <c r="B55" s="2" t="s">
        <v>11</v>
      </c>
      <c r="C55" s="2"/>
      <c r="D55" s="47"/>
      <c r="E55" s="15"/>
      <c r="F55" s="48" t="s">
        <v>85</v>
      </c>
      <c r="G55" s="16">
        <v>6</v>
      </c>
      <c r="H55" s="17"/>
      <c r="I55" s="15"/>
      <c r="J55" s="15" t="s">
        <v>58</v>
      </c>
      <c r="K55" s="15" t="s">
        <v>12</v>
      </c>
      <c r="L55" s="15" t="s">
        <v>60</v>
      </c>
      <c r="M55" s="15" t="s">
        <v>59</v>
      </c>
      <c r="N55" s="15"/>
      <c r="O55" s="15">
        <f t="shared" si="0"/>
        <v>6</v>
      </c>
      <c r="P55" s="15"/>
      <c r="Q55" s="15"/>
      <c r="R55" s="15"/>
      <c r="S55" s="15"/>
      <c r="T55" s="15"/>
      <c r="U55" s="15">
        <v>2</v>
      </c>
      <c r="V55" s="15"/>
      <c r="W55" s="15"/>
      <c r="X55" s="15">
        <v>22</v>
      </c>
      <c r="Y55" s="15">
        <f>U55*X55</f>
        <v>44</v>
      </c>
      <c r="Z55" s="15" t="s">
        <v>81</v>
      </c>
      <c r="AA55" s="15">
        <v>2</v>
      </c>
      <c r="AB55" s="15">
        <f t="shared" si="2"/>
        <v>180</v>
      </c>
      <c r="AC55" s="15">
        <f t="shared" si="3"/>
        <v>178</v>
      </c>
      <c r="AD55" s="118" t="s">
        <v>216</v>
      </c>
      <c r="AE55" s="118" t="s">
        <v>217</v>
      </c>
      <c r="AF55" s="18"/>
      <c r="AG55" s="18"/>
      <c r="AH55" s="135" t="s">
        <v>211</v>
      </c>
      <c r="AI55" s="126" t="s">
        <v>82</v>
      </c>
      <c r="AJ55" s="130" t="s">
        <v>218</v>
      </c>
      <c r="AL55" s="116"/>
      <c r="AM55" s="79" t="s">
        <v>139</v>
      </c>
    </row>
    <row r="56" spans="1:39" ht="14.5" x14ac:dyDescent="0.35">
      <c r="B56" s="136" t="s">
        <v>160</v>
      </c>
      <c r="C56" s="94"/>
      <c r="D56" s="93"/>
      <c r="E56" s="137"/>
      <c r="F56" s="93"/>
      <c r="G56" s="93"/>
      <c r="H56" s="93"/>
      <c r="I56" s="93"/>
      <c r="J56" s="93"/>
      <c r="K56" s="93"/>
      <c r="L56" s="93"/>
      <c r="M56" s="93"/>
      <c r="N56" s="93"/>
      <c r="O56" s="93"/>
      <c r="P56" s="137">
        <f>SUM(P38:P55)</f>
        <v>101</v>
      </c>
      <c r="Q56" s="137"/>
      <c r="R56" s="137"/>
      <c r="S56" s="137"/>
      <c r="T56" s="137">
        <f>SUM(T38:T55)</f>
        <v>83</v>
      </c>
      <c r="U56" s="137">
        <f>SUM(U38:U55)</f>
        <v>96</v>
      </c>
      <c r="V56" s="137"/>
      <c r="W56" s="137"/>
      <c r="X56" s="137"/>
      <c r="Y56" s="137">
        <f>SUM(Y38:Y55)</f>
        <v>159</v>
      </c>
      <c r="Z56" s="137"/>
      <c r="AA56" s="137">
        <f>SUM(AA38:AA55)</f>
        <v>197</v>
      </c>
      <c r="AB56" s="93"/>
      <c r="AC56" s="93"/>
      <c r="AD56" s="138"/>
      <c r="AE56" s="138"/>
      <c r="AF56" s="138"/>
      <c r="AG56" s="138"/>
      <c r="AH56" s="139"/>
      <c r="AI56" s="93"/>
      <c r="AJ56" s="93"/>
      <c r="AK56" s="93"/>
      <c r="AL56" s="93"/>
      <c r="AM56" s="97"/>
    </row>
    <row r="57" spans="1:39" ht="14.5" x14ac:dyDescent="0.35">
      <c r="B57" s="140" t="s">
        <v>219</v>
      </c>
      <c r="C57" s="141"/>
      <c r="D57" s="141"/>
      <c r="E57" s="140">
        <f>SUM(E19:E55)</f>
        <v>60</v>
      </c>
      <c r="F57" s="141"/>
      <c r="G57" s="140">
        <f>SUM(G19:G55)</f>
        <v>60</v>
      </c>
      <c r="H57" s="141"/>
      <c r="I57" s="141"/>
      <c r="J57" s="141"/>
      <c r="K57" s="141"/>
      <c r="L57" s="141"/>
      <c r="M57" s="141"/>
      <c r="N57" s="141"/>
      <c r="O57" s="140">
        <f>SUM(O19:O55)</f>
        <v>60</v>
      </c>
      <c r="P57" s="140">
        <f>P35+P56</f>
        <v>214</v>
      </c>
      <c r="Q57" s="140"/>
      <c r="R57" s="140"/>
      <c r="S57" s="140"/>
      <c r="T57" s="140">
        <f>T35+T56</f>
        <v>148</v>
      </c>
      <c r="U57" s="140">
        <f>U35+U56</f>
        <v>236</v>
      </c>
      <c r="V57" s="140"/>
      <c r="W57" s="140"/>
      <c r="X57" s="140"/>
      <c r="Y57" s="140">
        <f>Y35+Y56</f>
        <v>299</v>
      </c>
      <c r="Z57" s="140"/>
      <c r="AA57" s="140">
        <f t="shared" ref="AA57:AA58" si="7">AA35+AA56</f>
        <v>450</v>
      </c>
      <c r="AB57" s="141"/>
      <c r="AC57" s="141"/>
      <c r="AD57" s="142"/>
      <c r="AE57" s="142"/>
      <c r="AF57" s="142"/>
      <c r="AG57" s="142"/>
      <c r="AH57" s="143"/>
      <c r="AI57" s="141"/>
      <c r="AJ57" s="141"/>
      <c r="AK57" s="141"/>
      <c r="AL57" s="141"/>
      <c r="AM57" s="144"/>
    </row>
    <row r="58" spans="1:39" ht="14.5" x14ac:dyDescent="0.35">
      <c r="C58" s="145" t="s">
        <v>220</v>
      </c>
      <c r="D58" s="146"/>
      <c r="E58" s="147"/>
      <c r="F58" s="146"/>
      <c r="G58" s="146"/>
      <c r="H58" s="146"/>
      <c r="I58" s="146"/>
      <c r="J58" s="146"/>
      <c r="K58" s="146"/>
      <c r="L58" s="146"/>
      <c r="M58" s="146"/>
      <c r="N58" s="146"/>
      <c r="O58" s="146"/>
      <c r="P58" s="146"/>
      <c r="Q58" s="146"/>
      <c r="R58" s="146"/>
      <c r="S58" s="146"/>
      <c r="T58" s="146"/>
      <c r="U58" s="146"/>
      <c r="V58" s="146"/>
      <c r="W58" s="146"/>
      <c r="X58" s="146"/>
      <c r="Y58" s="146"/>
      <c r="Z58" s="146"/>
      <c r="AA58" s="140">
        <f t="shared" si="7"/>
        <v>450</v>
      </c>
    </row>
    <row r="59" spans="1:39" ht="14.5" x14ac:dyDescent="0.35">
      <c r="C59" s="145" t="s">
        <v>221</v>
      </c>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0">
        <f>T57*1.5+Y57</f>
        <v>521</v>
      </c>
    </row>
    <row r="60" spans="1:39" ht="14.5" x14ac:dyDescent="0.35">
      <c r="E60" s="20"/>
    </row>
    <row r="61" spans="1:39" ht="169.5" customHeight="1" x14ac:dyDescent="0.3">
      <c r="F61" s="148" t="s">
        <v>222</v>
      </c>
      <c r="G61" s="148"/>
      <c r="H61" s="148"/>
      <c r="I61" s="148"/>
      <c r="J61" s="148"/>
      <c r="K61" s="148"/>
      <c r="L61" s="148"/>
      <c r="M61" s="148"/>
      <c r="N61" s="148"/>
      <c r="O61" s="148"/>
    </row>
    <row r="62" spans="1:39" ht="176.25" customHeight="1" x14ac:dyDescent="0.3">
      <c r="F62" s="148" t="s">
        <v>223</v>
      </c>
      <c r="G62" s="148"/>
      <c r="H62" s="148"/>
      <c r="I62" s="148"/>
      <c r="J62" s="148"/>
      <c r="K62" s="148"/>
      <c r="L62" s="148"/>
      <c r="M62" s="148"/>
      <c r="N62" s="148"/>
      <c r="O62" s="148"/>
    </row>
    <row r="63" spans="1:39" ht="154.4" customHeight="1" x14ac:dyDescent="0.3">
      <c r="F63" s="148" t="s">
        <v>224</v>
      </c>
      <c r="G63" s="148"/>
      <c r="H63" s="148"/>
      <c r="I63" s="148"/>
      <c r="J63" s="148"/>
      <c r="K63" s="148"/>
      <c r="L63" s="148"/>
      <c r="M63" s="148"/>
      <c r="N63" s="148"/>
      <c r="O63" s="148"/>
    </row>
    <row r="64" spans="1:39" ht="162" customHeight="1" x14ac:dyDescent="0.3">
      <c r="F64" s="148" t="s">
        <v>225</v>
      </c>
      <c r="G64" s="148"/>
      <c r="H64" s="148"/>
      <c r="I64" s="148"/>
      <c r="J64" s="148"/>
      <c r="K64" s="148"/>
      <c r="L64" s="148"/>
      <c r="M64" s="148"/>
      <c r="N64" s="148"/>
      <c r="O64" s="148"/>
    </row>
    <row r="65" ht="169.5" customHeight="1" x14ac:dyDescent="0.3"/>
    <row r="66" ht="169.5" customHeight="1" x14ac:dyDescent="0.3"/>
    <row r="67" ht="169.5" customHeight="1" x14ac:dyDescent="0.3"/>
  </sheetData>
  <mergeCells count="42">
    <mergeCell ref="D3:AH4"/>
    <mergeCell ref="AI14:AM14"/>
    <mergeCell ref="A15:A17"/>
    <mergeCell ref="B15:B17"/>
    <mergeCell ref="C15:C17"/>
    <mergeCell ref="D15:D17"/>
    <mergeCell ref="E15:E17"/>
    <mergeCell ref="F15:F17"/>
    <mergeCell ref="G15:G17"/>
    <mergeCell ref="H15:H17"/>
    <mergeCell ref="I15:I17"/>
    <mergeCell ref="J15:J17"/>
    <mergeCell ref="K15:K17"/>
    <mergeCell ref="L15:L17"/>
    <mergeCell ref="M15:M17"/>
    <mergeCell ref="N15:N17"/>
    <mergeCell ref="O15:O17"/>
    <mergeCell ref="P15:P17"/>
    <mergeCell ref="Q15:Q17"/>
    <mergeCell ref="R15:R17"/>
    <mergeCell ref="S15:S17"/>
    <mergeCell ref="T15:T17"/>
    <mergeCell ref="U15:U17"/>
    <mergeCell ref="V15:V17"/>
    <mergeCell ref="W15:W17"/>
    <mergeCell ref="X15:X17"/>
    <mergeCell ref="Y15:Y17"/>
    <mergeCell ref="Z15:Z17"/>
    <mergeCell ref="AA15:AA17"/>
    <mergeCell ref="AB15:AB17"/>
    <mergeCell ref="AC15:AC17"/>
    <mergeCell ref="AD15:AG16"/>
    <mergeCell ref="AH15:AH17"/>
    <mergeCell ref="AI15:AI17"/>
    <mergeCell ref="AJ15:AM15"/>
    <mergeCell ref="AK17:AM17"/>
    <mergeCell ref="F64:O64"/>
    <mergeCell ref="A18:A35"/>
    <mergeCell ref="A36:A55"/>
    <mergeCell ref="F61:O61"/>
    <mergeCell ref="F62:O62"/>
    <mergeCell ref="F63:O63"/>
  </mergeCells>
  <dataValidations count="1">
    <dataValidation allowBlank="1" showDropDown="1" showErrorMessage="1" sqref="B13" xr:uid="{00000000-0002-0000-0600-000000000000}"/>
  </dataValidations>
  <pageMargins left="0.70078740157480324" right="0.70078740157480324" top="0.75196850393700787" bottom="0.75196850393700787" header="0.3" footer="0.3"/>
  <pageSetup paperSize="8" scale="44" orientation="portrait" useFirstPageNumber="1"/>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669CF9B40AC84A9139B3CD033AA592" ma:contentTypeVersion="17" ma:contentTypeDescription="Crée un document." ma:contentTypeScope="" ma:versionID="f6a088feed1b66ee408a520fc59ad8ad">
  <xsd:schema xmlns:xsd="http://www.w3.org/2001/XMLSchema" xmlns:xs="http://www.w3.org/2001/XMLSchema" xmlns:p="http://schemas.microsoft.com/office/2006/metadata/properties" xmlns:ns2="f98a3948-5b51-4bb3-b51a-78b59c7230fa" xmlns:ns3="49825df6-d64b-4665-a082-3318318e6a7e" targetNamespace="http://schemas.microsoft.com/office/2006/metadata/properties" ma:root="true" ma:fieldsID="a37c9815a4fdc172e2e8f7bccbb0619f" ns2:_="" ns3:_="">
    <xsd:import namespace="f98a3948-5b51-4bb3-b51a-78b59c7230fa"/>
    <xsd:import namespace="49825df6-d64b-4665-a082-3318318e6a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a3948-5b51-4bb3-b51a-78b59c7230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76246e24-b63a-4fbc-9d8d-1e4af7355b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825df6-d64b-4665-a082-3318318e6a7e"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f316731a-b242-4e18-9a14-d03c5e779479}" ma:internalName="TaxCatchAll" ma:showField="CatchAllData" ma:web="49825df6-d64b-4665-a082-3318318e6a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F0D354-B8B1-498F-88EB-4E958B8180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a3948-5b51-4bb3-b51a-78b59c7230fa"/>
    <ds:schemaRef ds:uri="49825df6-d64b-4665-a082-3318318e6a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www.w3.org/2001/XMLSchema-instance"/>
  </ds:schemaRefs>
</ds:datastoreItem>
</file>

<file path=customXml/itemProps2.xml><?xml version="1.0" encoding="utf-8"?>
<ds:datastoreItem xmlns:ds="http://schemas.openxmlformats.org/officeDocument/2006/customXml" ds:itemID="{E66D5DA2-1FDA-48C0-90F6-16ABC2A635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8163 - M1 EAM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Céline GALLEN</cp:lastModifiedBy>
  <cp:revision>146</cp:revision>
  <dcterms:created xsi:type="dcterms:W3CDTF">2023-01-24T13:51:22Z</dcterms:created>
  <dcterms:modified xsi:type="dcterms:W3CDTF">2025-11-25T15:59:03Z</dcterms:modified>
</cp:coreProperties>
</file>